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0년\예산\2020 예산서\2020 세입세출예산\20년 9월 제출(추경예산)\"/>
    </mc:Choice>
  </mc:AlternateContent>
  <xr:revisionPtr revIDLastSave="0" documentId="13_ncr:1_{8BFA2389-80DA-492E-A971-7EB6CB1688A0}" xr6:coauthVersionLast="45" xr6:coauthVersionMax="45" xr10:uidLastSave="{00000000-0000-0000-0000-000000000000}"/>
  <bookViews>
    <workbookView xWindow="-120" yWindow="-120" windowWidth="25440" windowHeight="15390" xr2:uid="{5009E33E-6A7B-41B3-8A86-48B70DDDBED2}"/>
  </bookViews>
  <sheets>
    <sheet name="세입세출예산 공고(추경)" sheetId="1" r:id="rId1"/>
    <sheet name="1. 세입세출총괄표" sheetId="2" r:id="rId2"/>
  </sheets>
  <definedNames>
    <definedName name="_xlnm.Print_Area" localSheetId="1">'1. 세입세출총괄표'!$A$1:$J$76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6" i="2" l="1"/>
  <c r="J75" i="2"/>
  <c r="H74" i="2"/>
  <c r="J74" i="2" s="1"/>
  <c r="J73" i="2"/>
  <c r="J72" i="2"/>
  <c r="J71" i="2" s="1"/>
  <c r="H71" i="2"/>
  <c r="J70" i="2"/>
  <c r="J69" i="2"/>
  <c r="J68" i="2"/>
  <c r="J67" i="2" s="1"/>
  <c r="H67" i="2"/>
  <c r="J66" i="2"/>
  <c r="J65" i="2" s="1"/>
  <c r="H65" i="2"/>
  <c r="J64" i="2"/>
  <c r="J63" i="2"/>
  <c r="H63" i="2"/>
  <c r="J62" i="2"/>
  <c r="J61" i="2"/>
  <c r="H61" i="2"/>
  <c r="J60" i="2"/>
  <c r="J59" i="2"/>
  <c r="H59" i="2"/>
  <c r="J58" i="2"/>
  <c r="H57" i="2"/>
  <c r="J57" i="2" s="1"/>
  <c r="J56" i="2"/>
  <c r="J55" i="2"/>
  <c r="J54" i="2"/>
  <c r="J53" i="2" s="1"/>
  <c r="H53" i="2"/>
  <c r="J52" i="2"/>
  <c r="J51" i="2"/>
  <c r="J50" i="2" s="1"/>
  <c r="H50" i="2"/>
  <c r="J49" i="2"/>
  <c r="J48" i="2"/>
  <c r="J47" i="2"/>
  <c r="J46" i="2"/>
  <c r="J45" i="2"/>
  <c r="J44" i="2"/>
  <c r="J43" i="2"/>
  <c r="J42" i="2"/>
  <c r="J41" i="2"/>
  <c r="H41" i="2"/>
  <c r="J40" i="2"/>
  <c r="J39" i="2"/>
  <c r="H39" i="2"/>
  <c r="J38" i="2"/>
  <c r="J37" i="2" s="1"/>
  <c r="H37" i="2"/>
  <c r="J36" i="2"/>
  <c r="J35" i="2" s="1"/>
  <c r="H35" i="2"/>
  <c r="J34" i="2"/>
  <c r="J33" i="2"/>
  <c r="J32" i="2"/>
  <c r="J31" i="2" s="1"/>
  <c r="H31" i="2"/>
  <c r="J30" i="2"/>
  <c r="J29" i="2"/>
  <c r="J28" i="2"/>
  <c r="J27" i="2"/>
  <c r="J26" i="2"/>
  <c r="J25" i="2" s="1"/>
  <c r="H26" i="2"/>
  <c r="H25" i="2"/>
  <c r="J24" i="2"/>
  <c r="J22" i="2" s="1"/>
  <c r="J23" i="2"/>
  <c r="H22" i="2"/>
  <c r="J21" i="2"/>
  <c r="J20" i="2"/>
  <c r="J19" i="2"/>
  <c r="J18" i="2"/>
  <c r="J17" i="2"/>
  <c r="J15" i="2" s="1"/>
  <c r="J16" i="2"/>
  <c r="E16" i="2"/>
  <c r="H15" i="2"/>
  <c r="E15" i="2"/>
  <c r="J14" i="2"/>
  <c r="E14" i="2"/>
  <c r="J13" i="2"/>
  <c r="J12" i="2" s="1"/>
  <c r="E13" i="2"/>
  <c r="H12" i="2"/>
  <c r="H5" i="2" s="1"/>
  <c r="E12" i="2"/>
  <c r="C12" i="2"/>
  <c r="J11" i="2"/>
  <c r="E11" i="2"/>
  <c r="J10" i="2"/>
  <c r="E10" i="2"/>
  <c r="J9" i="2"/>
  <c r="E9" i="2"/>
  <c r="J8" i="2"/>
  <c r="J6" i="2" s="1"/>
  <c r="J5" i="2" s="1"/>
  <c r="E8" i="2"/>
  <c r="J7" i="2"/>
  <c r="E7" i="2"/>
  <c r="E6" i="2" s="1"/>
  <c r="E5" i="2" s="1"/>
  <c r="H6" i="2"/>
  <c r="C6" i="2"/>
  <c r="C5" i="2"/>
  <c r="E13" i="1" l="1"/>
  <c r="J12" i="1"/>
  <c r="E12" i="1"/>
  <c r="J11" i="1"/>
  <c r="E11" i="1"/>
  <c r="J10" i="1"/>
  <c r="E10" i="1"/>
  <c r="J9" i="1"/>
  <c r="E9" i="1"/>
  <c r="J8" i="1"/>
  <c r="E8" i="1"/>
  <c r="E6" i="1" s="1"/>
  <c r="J7" i="1"/>
  <c r="J6" i="1" s="1"/>
  <c r="E7" i="1"/>
  <c r="I6" i="1"/>
  <c r="H6" i="1"/>
  <c r="D6" i="1"/>
  <c r="C6" i="1"/>
</calcChain>
</file>

<file path=xl/sharedStrings.xml><?xml version="1.0" encoding="utf-8"?>
<sst xmlns="http://schemas.openxmlformats.org/spreadsheetml/2006/main" count="161" uniqueCount="103">
  <si>
    <t>2020 동작구건강가정다문화가족지원센터 추경 세입·세출 예산 공고</t>
    <phoneticPr fontId="5" type="noConversion"/>
  </si>
  <si>
    <t>사회복지법인 및 사회복지시설 재무회계규칙 제 13조 2항에 의거하여 2020년도 동작구건강가정다문화가족지원센터 추경예산을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</si>
  <si>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</si>
  <si>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</si>
  <si>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</si>
  <si>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</si>
  <si>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</si>
  <si>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추경예산</t>
    <phoneticPr fontId="5" type="noConversion"/>
  </si>
  <si>
    <t>본예산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</si>
  <si>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</si>
  <si>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</si>
  <si>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</si>
  <si>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</si>
  <si>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</si>
  <si>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</si>
  <si>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</si>
  <si>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</si>
  <si>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</si>
  <si>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</si>
  <si>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</si>
  <si>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재산조성비</t>
    <phoneticPr fontId="4" type="noConversion"/>
  </si>
  <si>
    <t xml:space="preserve">시설비 </t>
    <phoneticPr fontId="5" type="noConversion"/>
  </si>
  <si>
    <t>후원금수입</t>
    <phoneticPr fontId="5" type="noConversion"/>
  </si>
  <si>
    <t>후원금</t>
    <phoneticPr fontId="5" type="noConversion"/>
  </si>
  <si>
    <t>사업비</t>
    <phoneticPr fontId="4" type="noConversion"/>
  </si>
  <si>
    <t>사업수입</t>
    <phoneticPr fontId="5" type="noConversion"/>
  </si>
  <si>
    <t>예비비 및 기타</t>
    <phoneticPr fontId="4" type="noConversion"/>
  </si>
  <si>
    <t>예비비 및 기타</t>
    <phoneticPr fontId="5" type="noConversion"/>
  </si>
  <si>
    <t>이월금</t>
    <phoneticPr fontId="5" type="noConversion"/>
  </si>
  <si>
    <t>전년도이월금</t>
    <phoneticPr fontId="5" type="noConversion"/>
  </si>
  <si>
    <t>1. 2020년 동작구건강가정다문화가족지원센터 추경 세입·세출 총괄표</t>
    <phoneticPr fontId="5" type="noConversion"/>
  </si>
  <si>
    <t>보조금외 기타 소계</t>
    <phoneticPr fontId="5" type="noConversion"/>
  </si>
  <si>
    <t>인건비 소계</t>
    <phoneticPr fontId="5" type="noConversion"/>
  </si>
  <si>
    <t>지정후원금</t>
    <phoneticPr fontId="5" type="noConversion"/>
  </si>
  <si>
    <t>인건비</t>
    <phoneticPr fontId="5" type="noConversion"/>
  </si>
  <si>
    <t>급여</t>
    <phoneticPr fontId="5" type="noConversion"/>
  </si>
  <si>
    <t>비지정후원금</t>
    <phoneticPr fontId="5" type="noConversion"/>
  </si>
  <si>
    <t>제수당</t>
    <phoneticPr fontId="5" type="noConversion"/>
  </si>
  <si>
    <t>사회보험부담금</t>
    <phoneticPr fontId="5" type="noConversion"/>
  </si>
  <si>
    <t>기타</t>
    <phoneticPr fontId="4" type="noConversion"/>
  </si>
  <si>
    <t>잡수입</t>
    <phoneticPr fontId="4" type="noConversion"/>
  </si>
  <si>
    <t>퇴직금및퇴직적립금</t>
    <phoneticPr fontId="14" type="noConversion"/>
  </si>
  <si>
    <t>기타후생경비</t>
    <phoneticPr fontId="5" type="noConversion"/>
  </si>
  <si>
    <t>보조금 소계</t>
    <phoneticPr fontId="5" type="noConversion"/>
  </si>
  <si>
    <t>업무추진비 소계</t>
    <phoneticPr fontId="5" type="noConversion"/>
  </si>
  <si>
    <t>업무추진비</t>
    <phoneticPr fontId="5" type="noConversion"/>
  </si>
  <si>
    <t>기관운영비</t>
    <phoneticPr fontId="5" type="noConversion"/>
  </si>
  <si>
    <t>회의비</t>
    <phoneticPr fontId="5" type="noConversion"/>
  </si>
  <si>
    <t xml:space="preserve"> 운영비 소계</t>
    <phoneticPr fontId="5" type="noConversion"/>
  </si>
  <si>
    <t>운영비</t>
    <phoneticPr fontId="5" type="noConversion"/>
  </si>
  <si>
    <t>공공요금</t>
    <phoneticPr fontId="5" type="noConversion"/>
  </si>
  <si>
    <t>수용비및수수료</t>
    <phoneticPr fontId="5" type="noConversion"/>
  </si>
  <si>
    <t>제세공과금</t>
    <phoneticPr fontId="5" type="noConversion"/>
  </si>
  <si>
    <t>여비</t>
    <phoneticPr fontId="5" type="noConversion"/>
  </si>
  <si>
    <t>차량비</t>
    <phoneticPr fontId="4" type="noConversion"/>
  </si>
  <si>
    <t>기타운영비</t>
    <phoneticPr fontId="5" type="noConversion"/>
  </si>
  <si>
    <t>시설비 소계</t>
    <phoneticPr fontId="5" type="noConversion"/>
  </si>
  <si>
    <t>시설비</t>
    <phoneticPr fontId="5" type="noConversion"/>
  </si>
  <si>
    <t>자산취득비</t>
    <phoneticPr fontId="5" type="noConversion"/>
  </si>
  <si>
    <t>시설장비유지비</t>
    <phoneticPr fontId="5" type="noConversion"/>
  </si>
  <si>
    <t>총사업비 소계</t>
    <phoneticPr fontId="5" type="noConversion"/>
  </si>
  <si>
    <t>센터사업 소계</t>
    <phoneticPr fontId="5" type="noConversion"/>
  </si>
  <si>
    <t>가족돌봄</t>
    <phoneticPr fontId="5" type="noConversion"/>
  </si>
  <si>
    <t>가족생활</t>
    <phoneticPr fontId="5" type="noConversion"/>
  </si>
  <si>
    <t>가족과함께하는지역공동체</t>
    <phoneticPr fontId="5" type="noConversion"/>
  </si>
  <si>
    <t>가족관계</t>
    <phoneticPr fontId="5" type="noConversion"/>
  </si>
  <si>
    <t>다문화특성화사업 소계</t>
    <phoneticPr fontId="5" type="noConversion"/>
  </si>
  <si>
    <t>방문사업비</t>
    <phoneticPr fontId="5" type="noConversion"/>
  </si>
  <si>
    <t>자녀언어발달지원사업</t>
    <phoneticPr fontId="4" type="noConversion"/>
  </si>
  <si>
    <t>다문화가족 사례관리사업</t>
    <phoneticPr fontId="5" type="noConversion"/>
  </si>
  <si>
    <t>결혼이민자 다이음사업 소계</t>
    <phoneticPr fontId="5" type="noConversion"/>
  </si>
  <si>
    <t>사업비</t>
    <phoneticPr fontId="5" type="noConversion"/>
  </si>
  <si>
    <t>한국어교실 소계</t>
    <phoneticPr fontId="5" type="noConversion"/>
  </si>
  <si>
    <t>1인가구지원센터 소계</t>
    <phoneticPr fontId="5" type="noConversion"/>
  </si>
  <si>
    <t>아이돌보미지원사업 소계</t>
    <phoneticPr fontId="5" type="noConversion"/>
  </si>
  <si>
    <t>돌보미수당</t>
    <phoneticPr fontId="5" type="noConversion"/>
  </si>
  <si>
    <t>돌보미보험료</t>
    <phoneticPr fontId="5" type="noConversion"/>
  </si>
  <si>
    <t>돌보미교육</t>
    <phoneticPr fontId="5" type="noConversion"/>
  </si>
  <si>
    <t>관리수당</t>
    <phoneticPr fontId="4" type="noConversion"/>
  </si>
  <si>
    <t>영아종일제수당</t>
    <phoneticPr fontId="5" type="noConversion"/>
  </si>
  <si>
    <t>한부모수당</t>
    <phoneticPr fontId="5" type="noConversion"/>
  </si>
  <si>
    <t>예방접종비</t>
    <phoneticPr fontId="4" type="noConversion"/>
  </si>
  <si>
    <t>시간제수당</t>
    <phoneticPr fontId="4" type="noConversion"/>
  </si>
  <si>
    <t>공동육아나눔터 소계</t>
    <phoneticPr fontId="5" type="noConversion"/>
  </si>
  <si>
    <t>공동육아나눔터</t>
    <phoneticPr fontId="5" type="noConversion"/>
  </si>
  <si>
    <t>가족품앗이</t>
    <phoneticPr fontId="5" type="noConversion"/>
  </si>
  <si>
    <t>가족학교 소계</t>
    <phoneticPr fontId="5" type="noConversion"/>
  </si>
  <si>
    <t>운영비</t>
    <phoneticPr fontId="4" type="noConversion"/>
  </si>
  <si>
    <t>강사비</t>
    <phoneticPr fontId="4" type="noConversion"/>
  </si>
  <si>
    <t>진행비</t>
    <phoneticPr fontId="4" type="noConversion"/>
  </si>
  <si>
    <t>사회통합정책사업 소계</t>
    <phoneticPr fontId="5" type="noConversion"/>
  </si>
  <si>
    <t>오색공감 페스티벌</t>
    <phoneticPr fontId="4" type="noConversion"/>
  </si>
  <si>
    <t>결혼이민자 취업지원(글로벌카페오) 소계</t>
    <phoneticPr fontId="5" type="noConversion"/>
  </si>
  <si>
    <t>DaDa(다문화다같이) 봉사단 운영 소계</t>
    <phoneticPr fontId="5" type="noConversion"/>
  </si>
  <si>
    <t>위기가족상담사업비 소계</t>
    <phoneticPr fontId="5" type="noConversion"/>
  </si>
  <si>
    <t>부부의 날 소계</t>
    <phoneticPr fontId="5" type="noConversion"/>
  </si>
  <si>
    <t>기타 사업비 소계</t>
    <phoneticPr fontId="5" type="noConversion"/>
  </si>
  <si>
    <t>심리검사비</t>
    <phoneticPr fontId="5" type="noConversion"/>
  </si>
  <si>
    <t>가족상담지원사업</t>
    <phoneticPr fontId="5" type="noConversion"/>
  </si>
  <si>
    <t>부자유친</t>
    <phoneticPr fontId="4" type="noConversion"/>
  </si>
  <si>
    <t>후원금 사업비 소계</t>
    <phoneticPr fontId="5" type="noConversion"/>
  </si>
  <si>
    <t>결연후원 등</t>
    <phoneticPr fontId="5" type="noConversion"/>
  </si>
  <si>
    <t>잡지출(반환금)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</si>
</sst>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1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sz val="24"/>
      <name val="나눔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나눔고딕"/>
      <family val="3"/>
      <charset val="129"/>
    </font>
    <font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/>
    </xf>
    <xf numFmtId="41" fontId="7" fillId="2" borderId="4" xfId="1" applyFont="1" applyFill="1" applyBorder="1" applyAlignment="1">
      <alignment horizontal="center" vertical="center"/>
    </xf>
    <xf numFmtId="41" fontId="7" fillId="2" borderId="5" xfId="1" applyFont="1" applyFill="1" applyBorder="1" applyAlignment="1">
      <alignment horizontal="center" vertical="center" wrapText="1"/>
    </xf>
    <xf numFmtId="41" fontId="7" fillId="2" borderId="6" xfId="1" applyFont="1" applyFill="1" applyBorder="1" applyAlignment="1">
      <alignment horizontal="center" vertical="center" wrapText="1"/>
    </xf>
    <xf numFmtId="41" fontId="7" fillId="3" borderId="2" xfId="1" applyFont="1" applyFill="1" applyBorder="1" applyAlignment="1">
      <alignment horizontal="center" vertical="center"/>
    </xf>
    <xf numFmtId="41" fontId="7" fillId="3" borderId="4" xfId="1" applyFont="1" applyFill="1" applyBorder="1" applyAlignment="1">
      <alignment horizontal="center" vertical="center"/>
    </xf>
    <xf numFmtId="41" fontId="7" fillId="3" borderId="5" xfId="1" applyFont="1" applyFill="1" applyBorder="1" applyAlignment="1">
      <alignment horizontal="center" vertical="center" wrapText="1"/>
    </xf>
    <xf numFmtId="41" fontId="7" fillId="3" borderId="7" xfId="1" applyFont="1" applyFill="1" applyBorder="1" applyAlignment="1">
      <alignment horizontal="center" vertical="center" wrapText="1"/>
    </xf>
    <xf numFmtId="41" fontId="8" fillId="0" borderId="8" xfId="1" applyFont="1" applyFill="1" applyBorder="1" applyAlignment="1">
      <alignment horizontal="center" vertical="center"/>
    </xf>
    <xf numFmtId="41" fontId="8" fillId="0" borderId="9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41" fontId="8" fillId="0" borderId="6" xfId="1" applyFont="1" applyFill="1" applyBorder="1" applyAlignment="1">
      <alignment horizontal="center" vertical="center"/>
    </xf>
    <xf numFmtId="41" fontId="8" fillId="0" borderId="4" xfId="1" applyFont="1" applyFill="1" applyBorder="1" applyAlignment="1">
      <alignment horizontal="center" vertical="center"/>
    </xf>
    <xf numFmtId="176" fontId="10" fillId="0" borderId="8" xfId="3" applyNumberFormat="1" applyFont="1" applyBorder="1" applyAlignment="1">
      <alignment vertical="center"/>
    </xf>
    <xf numFmtId="176" fontId="10" fillId="0" borderId="6" xfId="3" applyNumberFormat="1" applyFont="1" applyBorder="1" applyAlignment="1">
      <alignment vertical="center"/>
    </xf>
    <xf numFmtId="41" fontId="8" fillId="0" borderId="4" xfId="1" applyFont="1" applyFill="1" applyBorder="1" applyAlignment="1">
      <alignment horizontal="center" vertical="center" shrinkToFit="1"/>
    </xf>
    <xf numFmtId="41" fontId="8" fillId="0" borderId="8" xfId="2" applyNumberFormat="1" applyFont="1" applyBorder="1" applyAlignment="1">
      <alignment horizontal="right" vertical="center"/>
    </xf>
    <xf numFmtId="41" fontId="8" fillId="0" borderId="6" xfId="2" applyNumberFormat="1" applyFont="1" applyBorder="1" applyAlignment="1">
      <alignment horizontal="right" vertical="center"/>
    </xf>
    <xf numFmtId="41" fontId="0" fillId="0" borderId="2" xfId="1" applyFont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 shrinkToFit="1"/>
    </xf>
    <xf numFmtId="41" fontId="8" fillId="0" borderId="12" xfId="1" applyFont="1" applyFill="1" applyBorder="1" applyAlignment="1">
      <alignment horizontal="center" vertical="center"/>
    </xf>
    <xf numFmtId="41" fontId="0" fillId="0" borderId="8" xfId="1" applyFont="1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176" fontId="11" fillId="0" borderId="8" xfId="3" applyNumberFormat="1" applyFont="1" applyBorder="1" applyAlignment="1">
      <alignment vertical="center"/>
    </xf>
    <xf numFmtId="176" fontId="11" fillId="0" borderId="9" xfId="3" applyNumberFormat="1" applyFont="1" applyBorder="1" applyAlignment="1">
      <alignment vertical="center"/>
    </xf>
    <xf numFmtId="41" fontId="8" fillId="0" borderId="13" xfId="2" applyNumberFormat="1" applyFont="1" applyBorder="1">
      <alignment vertical="center"/>
    </xf>
    <xf numFmtId="41" fontId="8" fillId="0" borderId="6" xfId="2" applyNumberFormat="1" applyFont="1" applyBorder="1">
      <alignment vertical="center"/>
    </xf>
    <xf numFmtId="41" fontId="0" fillId="0" borderId="2" xfId="1" applyFont="1" applyFill="1" applyBorder="1" applyAlignment="1">
      <alignment horizontal="center" vertical="center"/>
    </xf>
    <xf numFmtId="41" fontId="0" fillId="0" borderId="4" xfId="1" applyFont="1" applyFill="1" applyBorder="1" applyAlignment="1">
      <alignment horizontal="center" vertical="center"/>
    </xf>
    <xf numFmtId="41" fontId="0" fillId="0" borderId="13" xfId="1" applyFont="1" applyFill="1" applyBorder="1" applyAlignment="1">
      <alignment horizontal="center" vertical="center"/>
    </xf>
    <xf numFmtId="41" fontId="0" fillId="0" borderId="6" xfId="1" applyFont="1" applyFill="1" applyBorder="1" applyAlignment="1">
      <alignment horizontal="center" vertical="center"/>
    </xf>
    <xf numFmtId="41" fontId="7" fillId="0" borderId="2" xfId="1" applyFont="1" applyFill="1" applyBorder="1" applyAlignment="1">
      <alignment horizontal="center" vertical="center" shrinkToFit="1"/>
    </xf>
    <xf numFmtId="41" fontId="7" fillId="0" borderId="4" xfId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>
      <alignment horizontal="center" vertical="center" shrinkToFit="1"/>
    </xf>
    <xf numFmtId="41" fontId="8" fillId="0" borderId="4" xfId="1" applyFont="1" applyFill="1" applyBorder="1" applyAlignment="1">
      <alignment horizontal="center" vertical="center" shrinkToFit="1"/>
    </xf>
    <xf numFmtId="41" fontId="7" fillId="0" borderId="3" xfId="1" applyFont="1" applyFill="1" applyBorder="1" applyAlignment="1">
      <alignment horizontal="center" vertical="center" shrinkToFit="1"/>
    </xf>
    <xf numFmtId="41" fontId="7" fillId="0" borderId="10" xfId="1" applyFont="1" applyFill="1" applyBorder="1" applyAlignment="1">
      <alignment horizontal="center" vertical="center" shrinkToFit="1"/>
    </xf>
    <xf numFmtId="41" fontId="7" fillId="0" borderId="11" xfId="1" applyFont="1" applyFill="1" applyBorder="1" applyAlignment="1">
      <alignment horizontal="center" vertical="center" shrinkToFit="1"/>
    </xf>
    <xf numFmtId="41" fontId="0" fillId="0" borderId="2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1" applyFont="1" applyFill="1" applyBorder="1" applyAlignment="1">
      <alignment horizontal="center" vertical="center"/>
    </xf>
    <xf numFmtId="41" fontId="9" fillId="2" borderId="3" xfId="1" applyFont="1" applyFill="1" applyBorder="1" applyAlignment="1">
      <alignment horizontal="center" vertical="center"/>
    </xf>
    <xf numFmtId="41" fontId="9" fillId="3" borderId="3" xfId="1" applyFont="1" applyFill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9" fillId="4" borderId="2" xfId="2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/>
    </xf>
    <xf numFmtId="0" fontId="9" fillId="5" borderId="3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41" fontId="7" fillId="5" borderId="5" xfId="4" applyFont="1" applyFill="1" applyBorder="1" applyAlignment="1">
      <alignment horizontal="center" vertical="center" wrapText="1"/>
    </xf>
    <xf numFmtId="0" fontId="7" fillId="5" borderId="7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41" fontId="8" fillId="0" borderId="8" xfId="2" applyNumberFormat="1" applyFont="1" applyBorder="1">
      <alignment vertical="center"/>
    </xf>
    <xf numFmtId="41" fontId="8" fillId="0" borderId="2" xfId="2" applyNumberFormat="1" applyFont="1" applyBorder="1">
      <alignment vertical="center"/>
    </xf>
    <xf numFmtId="177" fontId="8" fillId="0" borderId="2" xfId="2" applyNumberFormat="1" applyFont="1" applyBorder="1" applyAlignment="1">
      <alignment horizontal="center" vertical="center" shrinkToFit="1"/>
    </xf>
    <xf numFmtId="177" fontId="8" fillId="0" borderId="4" xfId="2" applyNumberFormat="1" applyFont="1" applyBorder="1" applyAlignment="1">
      <alignment horizontal="center" vertical="center" shrinkToFit="1"/>
    </xf>
    <xf numFmtId="41" fontId="8" fillId="0" borderId="8" xfId="4" applyFont="1" applyFill="1" applyBorder="1" applyAlignment="1">
      <alignment vertical="center"/>
    </xf>
    <xf numFmtId="41" fontId="8" fillId="0" borderId="9" xfId="4" applyFont="1" applyFill="1" applyBorder="1" applyAlignment="1">
      <alignment vertical="center"/>
    </xf>
    <xf numFmtId="41" fontId="8" fillId="0" borderId="2" xfId="4" applyFont="1" applyFill="1" applyBorder="1" applyAlignment="1">
      <alignment vertical="center"/>
    </xf>
    <xf numFmtId="41" fontId="0" fillId="0" borderId="0" xfId="1" applyFont="1">
      <alignment vertical="center"/>
    </xf>
    <xf numFmtId="0" fontId="7" fillId="4" borderId="2" xfId="2" applyFont="1" applyFill="1" applyBorder="1" applyAlignment="1">
      <alignment horizontal="center" vertical="center" shrinkToFit="1"/>
    </xf>
    <xf numFmtId="0" fontId="7" fillId="4" borderId="4" xfId="2" applyFont="1" applyFill="1" applyBorder="1" applyAlignment="1">
      <alignment horizontal="center" vertical="center" shrinkToFit="1"/>
    </xf>
    <xf numFmtId="41" fontId="8" fillId="4" borderId="8" xfId="2" applyNumberFormat="1" applyFont="1" applyFill="1" applyBorder="1">
      <alignment vertical="center"/>
    </xf>
    <xf numFmtId="41" fontId="8" fillId="4" borderId="6" xfId="2" applyNumberFormat="1" applyFont="1" applyFill="1" applyBorder="1">
      <alignment vertical="center"/>
    </xf>
    <xf numFmtId="41" fontId="8" fillId="4" borderId="2" xfId="2" applyNumberFormat="1" applyFont="1" applyFill="1" applyBorder="1">
      <alignment vertical="center"/>
    </xf>
    <xf numFmtId="177" fontId="8" fillId="5" borderId="3" xfId="2" applyNumberFormat="1" applyFont="1" applyFill="1" applyBorder="1" applyAlignment="1">
      <alignment horizontal="center" vertical="center" shrinkToFit="1"/>
    </xf>
    <xf numFmtId="177" fontId="8" fillId="5" borderId="4" xfId="2" applyNumberFormat="1" applyFont="1" applyFill="1" applyBorder="1" applyAlignment="1">
      <alignment horizontal="center" vertical="center" shrinkToFit="1"/>
    </xf>
    <xf numFmtId="41" fontId="8" fillId="5" borderId="8" xfId="4" applyFont="1" applyFill="1" applyBorder="1" applyAlignment="1">
      <alignment vertical="center"/>
    </xf>
    <xf numFmtId="41" fontId="8" fillId="5" borderId="9" xfId="4" applyFont="1" applyFill="1" applyBorder="1" applyAlignment="1">
      <alignment vertical="center"/>
    </xf>
    <xf numFmtId="41" fontId="8" fillId="5" borderId="2" xfId="4" applyFont="1" applyFill="1" applyBorder="1" applyAlignment="1">
      <alignment vertical="center"/>
    </xf>
    <xf numFmtId="0" fontId="7" fillId="0" borderId="3" xfId="2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 shrinkToFit="1"/>
    </xf>
    <xf numFmtId="41" fontId="8" fillId="0" borderId="2" xfId="2" applyNumberFormat="1" applyFont="1" applyBorder="1" applyAlignment="1">
      <alignment horizontal="right" vertical="center"/>
    </xf>
    <xf numFmtId="177" fontId="8" fillId="0" borderId="3" xfId="2" applyNumberFormat="1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41" fontId="8" fillId="0" borderId="8" xfId="4" applyFont="1" applyFill="1" applyBorder="1" applyAlignment="1">
      <alignment horizontal="center" vertical="center"/>
    </xf>
    <xf numFmtId="41" fontId="8" fillId="0" borderId="9" xfId="4" applyFont="1" applyFill="1" applyBorder="1" applyAlignment="1">
      <alignment horizontal="center" vertical="center"/>
    </xf>
    <xf numFmtId="41" fontId="8" fillId="0" borderId="2" xfId="5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177" fontId="8" fillId="0" borderId="10" xfId="2" applyNumberFormat="1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176" fontId="11" fillId="0" borderId="6" xfId="3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14" xfId="2" applyFont="1" applyBorder="1" applyAlignment="1">
      <alignment horizontal="center" vertical="center" shrinkToFit="1"/>
    </xf>
    <xf numFmtId="41" fontId="0" fillId="0" borderId="15" xfId="1" applyFont="1" applyBorder="1">
      <alignment vertical="center"/>
    </xf>
    <xf numFmtId="41" fontId="0" fillId="0" borderId="6" xfId="1" applyFont="1" applyBorder="1">
      <alignment vertical="center"/>
    </xf>
    <xf numFmtId="177" fontId="8" fillId="0" borderId="11" xfId="2" applyNumberFormat="1" applyFont="1" applyBorder="1" applyAlignment="1">
      <alignment horizontal="center" vertical="center" shrinkToFit="1"/>
    </xf>
    <xf numFmtId="0" fontId="7" fillId="4" borderId="16" xfId="2" applyFont="1" applyFill="1" applyBorder="1" applyAlignment="1">
      <alignment horizontal="center" vertical="center" shrinkToFit="1"/>
    </xf>
    <xf numFmtId="41" fontId="8" fillId="4" borderId="8" xfId="2" applyNumberFormat="1" applyFont="1" applyFill="1" applyBorder="1" applyAlignment="1">
      <alignment horizontal="right" vertical="center"/>
    </xf>
    <xf numFmtId="41" fontId="8" fillId="4" borderId="6" xfId="2" applyNumberFormat="1" applyFont="1" applyFill="1" applyBorder="1" applyAlignment="1">
      <alignment horizontal="right" vertical="center"/>
    </xf>
    <xf numFmtId="41" fontId="8" fillId="4" borderId="2" xfId="2" applyNumberFormat="1" applyFont="1" applyFill="1" applyBorder="1" applyAlignment="1">
      <alignment horizontal="right" vertical="center"/>
    </xf>
    <xf numFmtId="177" fontId="8" fillId="5" borderId="10" xfId="2" applyNumberFormat="1" applyFont="1" applyFill="1" applyBorder="1" applyAlignment="1">
      <alignment horizontal="center" vertical="center" shrinkToFit="1"/>
    </xf>
    <xf numFmtId="41" fontId="8" fillId="5" borderId="8" xfId="4" applyFont="1" applyFill="1" applyBorder="1" applyAlignment="1">
      <alignment horizontal="center" vertical="center"/>
    </xf>
    <xf numFmtId="41" fontId="8" fillId="5" borderId="9" xfId="4" applyFont="1" applyFill="1" applyBorder="1" applyAlignment="1">
      <alignment horizontal="center" vertical="center"/>
    </xf>
    <xf numFmtId="41" fontId="8" fillId="5" borderId="2" xfId="4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 shrinkToFit="1"/>
    </xf>
    <xf numFmtId="3" fontId="8" fillId="0" borderId="4" xfId="0" applyNumberFormat="1" applyFont="1" applyBorder="1" applyAlignment="1">
      <alignment horizontal="center" vertical="center"/>
    </xf>
    <xf numFmtId="0" fontId="7" fillId="0" borderId="10" xfId="2" applyFont="1" applyBorder="1" applyAlignment="1">
      <alignment vertical="center" shrinkToFit="1"/>
    </xf>
    <xf numFmtId="177" fontId="8" fillId="0" borderId="11" xfId="2" applyNumberFormat="1" applyFont="1" applyBorder="1" applyAlignment="1">
      <alignment vertical="center" shrinkToFit="1"/>
    </xf>
    <xf numFmtId="0" fontId="7" fillId="0" borderId="11" xfId="2" applyFont="1" applyBorder="1" applyAlignment="1">
      <alignment vertical="center" shrinkToFit="1"/>
    </xf>
    <xf numFmtId="41" fontId="8" fillId="0" borderId="13" xfId="2" applyNumberFormat="1" applyFont="1" applyBorder="1" applyAlignment="1">
      <alignment horizontal="right" vertical="center"/>
    </xf>
    <xf numFmtId="177" fontId="8" fillId="0" borderId="10" xfId="2" applyNumberFormat="1" applyFont="1" applyBorder="1" applyAlignment="1">
      <alignment vertical="center" shrinkToFit="1"/>
    </xf>
    <xf numFmtId="177" fontId="8" fillId="0" borderId="7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41" fontId="7" fillId="0" borderId="0" xfId="2" applyNumberFormat="1" applyFont="1" applyAlignment="1">
      <alignment horizontal="right" vertical="center"/>
    </xf>
    <xf numFmtId="177" fontId="7" fillId="0" borderId="0" xfId="2" applyNumberFormat="1" applyFont="1" applyAlignment="1">
      <alignment horizontal="right" vertical="center"/>
    </xf>
    <xf numFmtId="177" fontId="8" fillId="5" borderId="11" xfId="2" applyNumberFormat="1" applyFont="1" applyFill="1" applyBorder="1" applyAlignment="1">
      <alignment horizontal="center" vertical="center" shrinkToFit="1"/>
    </xf>
    <xf numFmtId="177" fontId="8" fillId="3" borderId="2" xfId="2" applyNumberFormat="1" applyFont="1" applyFill="1" applyBorder="1" applyAlignment="1">
      <alignment horizontal="center" vertical="center" shrinkToFit="1"/>
    </xf>
    <xf numFmtId="177" fontId="8" fillId="3" borderId="4" xfId="2" applyNumberFormat="1" applyFont="1" applyFill="1" applyBorder="1" applyAlignment="1">
      <alignment horizontal="center" vertical="center" shrinkToFit="1"/>
    </xf>
    <xf numFmtId="41" fontId="8" fillId="3" borderId="8" xfId="4" applyFont="1" applyFill="1" applyBorder="1" applyAlignment="1">
      <alignment vertical="center"/>
    </xf>
    <xf numFmtId="41" fontId="8" fillId="3" borderId="9" xfId="4" applyFont="1" applyFill="1" applyBorder="1" applyAlignment="1">
      <alignment vertical="center"/>
    </xf>
    <xf numFmtId="41" fontId="8" fillId="3" borderId="2" xfId="4" applyFont="1" applyFill="1" applyBorder="1" applyAlignment="1">
      <alignment vertical="center"/>
    </xf>
    <xf numFmtId="41" fontId="15" fillId="0" borderId="8" xfId="4" applyFont="1" applyFill="1" applyBorder="1" applyAlignment="1">
      <alignment vertical="center"/>
    </xf>
    <xf numFmtId="41" fontId="15" fillId="0" borderId="9" xfId="4" applyFont="1" applyFill="1" applyBorder="1" applyAlignment="1">
      <alignment vertical="center"/>
    </xf>
    <xf numFmtId="177" fontId="8" fillId="0" borderId="1" xfId="2" applyNumberFormat="1" applyFont="1" applyBorder="1" applyAlignment="1">
      <alignment horizontal="center" vertical="center" shrinkToFit="1"/>
    </xf>
    <xf numFmtId="177" fontId="8" fillId="0" borderId="4" xfId="2" applyNumberFormat="1" applyFont="1" applyBorder="1" applyAlignment="1">
      <alignment horizontal="center" vertical="center" shrinkToFit="1"/>
    </xf>
    <xf numFmtId="177" fontId="8" fillId="3" borderId="11" xfId="2" applyNumberFormat="1" applyFont="1" applyFill="1" applyBorder="1" applyAlignment="1">
      <alignment horizontal="center" vertical="center" shrinkToFit="1"/>
    </xf>
    <xf numFmtId="41" fontId="8" fillId="3" borderId="2" xfId="5" applyFont="1" applyFill="1" applyBorder="1" applyAlignment="1">
      <alignment vertical="center"/>
    </xf>
    <xf numFmtId="177" fontId="8" fillId="0" borderId="2" xfId="2" applyNumberFormat="1" applyFont="1" applyBorder="1" applyAlignment="1">
      <alignment horizontal="center" vertical="center" wrapText="1" shrinkToFit="1"/>
    </xf>
    <xf numFmtId="41" fontId="8" fillId="0" borderId="0" xfId="2" applyNumberFormat="1" applyFont="1">
      <alignment vertical="center"/>
    </xf>
    <xf numFmtId="177" fontId="8" fillId="3" borderId="3" xfId="2" applyNumberFormat="1" applyFont="1" applyFill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41" fontId="16" fillId="0" borderId="8" xfId="4" applyFont="1" applyFill="1" applyBorder="1" applyAlignment="1">
      <alignment vertical="center"/>
    </xf>
    <xf numFmtId="41" fontId="16" fillId="0" borderId="9" xfId="4" applyFont="1" applyFill="1" applyBorder="1" applyAlignment="1">
      <alignment vertical="center"/>
    </xf>
    <xf numFmtId="0" fontId="16" fillId="0" borderId="10" xfId="2" applyFont="1" applyBorder="1" applyAlignment="1">
      <alignment vertical="center" shrinkToFit="1"/>
    </xf>
    <xf numFmtId="0" fontId="16" fillId="0" borderId="17" xfId="2" applyFont="1" applyBorder="1" applyAlignment="1">
      <alignment horizontal="center" vertical="center" shrinkToFit="1"/>
    </xf>
    <xf numFmtId="41" fontId="8" fillId="0" borderId="18" xfId="4" applyFont="1" applyFill="1" applyBorder="1" applyAlignment="1">
      <alignment vertical="center"/>
    </xf>
    <xf numFmtId="177" fontId="8" fillId="0" borderId="2" xfId="2" applyNumberFormat="1" applyFont="1" applyBorder="1" applyAlignment="1">
      <alignment horizontal="center" vertical="center" shrinkToFit="1"/>
    </xf>
    <xf numFmtId="41" fontId="0" fillId="0" borderId="0" xfId="0" applyNumberFormat="1">
      <alignment vertical="center"/>
    </xf>
    <xf numFmtId="177" fontId="8" fillId="5" borderId="19" xfId="2" applyNumberFormat="1" applyFont="1" applyFill="1" applyBorder="1" applyAlignment="1">
      <alignment horizontal="center" vertical="center" shrinkToFit="1"/>
    </xf>
    <xf numFmtId="177" fontId="8" fillId="5" borderId="17" xfId="2" applyNumberFormat="1" applyFont="1" applyFill="1" applyBorder="1" applyAlignment="1">
      <alignment horizontal="center" vertical="center" shrinkToFit="1"/>
    </xf>
    <xf numFmtId="41" fontId="8" fillId="5" borderId="20" xfId="2" applyNumberFormat="1" applyFont="1" applyFill="1" applyBorder="1">
      <alignment vertical="center"/>
    </xf>
    <xf numFmtId="41" fontId="8" fillId="5" borderId="21" xfId="2" applyNumberFormat="1" applyFont="1" applyFill="1" applyBorder="1">
      <alignment vertical="center"/>
    </xf>
    <xf numFmtId="41" fontId="8" fillId="5" borderId="2" xfId="2" applyNumberFormat="1" applyFont="1" applyFill="1" applyBorder="1">
      <alignment vertical="center"/>
    </xf>
    <xf numFmtId="41" fontId="8" fillId="0" borderId="13" xfId="1" applyFont="1" applyFill="1" applyBorder="1" applyAlignment="1">
      <alignment vertical="center"/>
    </xf>
    <xf numFmtId="41" fontId="8" fillId="0" borderId="9" xfId="1" applyFont="1" applyFill="1" applyBorder="1" applyAlignment="1">
      <alignment vertical="center"/>
    </xf>
  </cellXfs>
  <cellStyles count="6">
    <cellStyle name="쉼표 [0]" xfId="1" builtinId="6"/>
    <cellStyle name="쉼표 [0] 2" xfId="4" xr:uid="{5E01B7A2-972A-4EB1-BF94-324810805E0A}"/>
    <cellStyle name="쉼표 [0] 2 2 2" xfId="5" xr:uid="{E5376C21-E150-4B2D-9F8E-1BEF415F4BA9}"/>
    <cellStyle name="표준" xfId="0" builtinId="0"/>
    <cellStyle name="표준 2 2" xfId="2" xr:uid="{56922483-0423-48DF-B545-5F889D83AB2D}"/>
    <cellStyle name="표준 2 3" xfId="3" xr:uid="{6D43BC9C-1E8B-4981-9595-7E2152DBE6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F1AC0-9194-4998-9EBC-39414E6638F8}">
  <sheetPr>
    <tabColor theme="9" tint="0.39997558519241921"/>
    <pageSetUpPr fitToPage="1"/>
  </sheetPr>
  <dimension ref="A1:J13"/>
  <sheetViews>
    <sheetView tabSelected="1" zoomScale="85" zoomScaleNormal="85" workbookViewId="0">
      <selection activeCell="G18" sqref="G18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32.25" customHeight="1" x14ac:dyDescent="0.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">
      <c r="A3" s="45"/>
      <c r="B3" s="45"/>
      <c r="C3" s="1"/>
      <c r="D3" s="1"/>
      <c r="E3" s="1"/>
      <c r="F3" s="2"/>
      <c r="G3" s="3"/>
      <c r="H3" s="46" t="s">
        <v>2</v>
      </c>
      <c r="I3" s="46"/>
      <c r="J3" s="46"/>
    </row>
    <row r="4" spans="1:10" ht="26.25" customHeight="1" thickBot="1" x14ac:dyDescent="0.35">
      <c r="A4" s="47" t="s">
        <v>3</v>
      </c>
      <c r="B4" s="47"/>
      <c r="C4" s="48"/>
      <c r="D4" s="47"/>
      <c r="E4" s="47"/>
      <c r="F4" s="49" t="s">
        <v>4</v>
      </c>
      <c r="G4" s="49"/>
      <c r="H4" s="49"/>
      <c r="I4" s="49"/>
      <c r="J4" s="49"/>
    </row>
    <row r="5" spans="1:10" ht="25.5" customHeight="1" x14ac:dyDescent="0.3">
      <c r="A5" s="4" t="s">
        <v>5</v>
      </c>
      <c r="B5" s="5" t="s">
        <v>6</v>
      </c>
      <c r="C5" s="6" t="s">
        <v>7</v>
      </c>
      <c r="D5" s="7" t="s">
        <v>8</v>
      </c>
      <c r="E5" s="5" t="s">
        <v>9</v>
      </c>
      <c r="F5" s="8" t="s">
        <v>5</v>
      </c>
      <c r="G5" s="9" t="s">
        <v>6</v>
      </c>
      <c r="H5" s="10" t="s">
        <v>7</v>
      </c>
      <c r="I5" s="11" t="s">
        <v>8</v>
      </c>
      <c r="J5" s="8" t="s">
        <v>9</v>
      </c>
    </row>
    <row r="6" spans="1:10" ht="25.5" customHeight="1" x14ac:dyDescent="0.3">
      <c r="A6" s="35" t="s">
        <v>10</v>
      </c>
      <c r="B6" s="36"/>
      <c r="C6" s="12">
        <f>SUM(C7:C13)</f>
        <v>4645773090</v>
      </c>
      <c r="D6" s="13">
        <f>SUM(D7:D13)</f>
        <v>4601036090</v>
      </c>
      <c r="E6" s="14">
        <f>SUM(E7:E13)</f>
        <v>44737000</v>
      </c>
      <c r="F6" s="37" t="s">
        <v>10</v>
      </c>
      <c r="G6" s="38"/>
      <c r="H6" s="12">
        <f>SUM(H7:H13)</f>
        <v>4645773090</v>
      </c>
      <c r="I6" s="15">
        <f>SUM(I7:I13)</f>
        <v>4601036090</v>
      </c>
      <c r="J6" s="14">
        <f>SUM(J7:J13)</f>
        <v>44737000</v>
      </c>
    </row>
    <row r="7" spans="1:10" ht="25.5" customHeight="1" x14ac:dyDescent="0.3">
      <c r="A7" s="39" t="s">
        <v>11</v>
      </c>
      <c r="B7" s="16" t="s">
        <v>12</v>
      </c>
      <c r="C7" s="17">
        <v>890210000</v>
      </c>
      <c r="D7" s="18">
        <v>876381000</v>
      </c>
      <c r="E7" s="14">
        <f t="shared" ref="E7:E13" si="0">C7-D7</f>
        <v>13829000</v>
      </c>
      <c r="F7" s="42" t="s">
        <v>13</v>
      </c>
      <c r="G7" s="19" t="s">
        <v>14</v>
      </c>
      <c r="H7" s="12">
        <v>1240287150</v>
      </c>
      <c r="I7" s="15">
        <v>1231377831</v>
      </c>
      <c r="J7" s="15">
        <f t="shared" ref="J7:J12" si="1">H7-I7</f>
        <v>8909319</v>
      </c>
    </row>
    <row r="8" spans="1:10" ht="25.5" customHeight="1" x14ac:dyDescent="0.3">
      <c r="A8" s="40"/>
      <c r="B8" s="16" t="s">
        <v>15</v>
      </c>
      <c r="C8" s="17">
        <v>1531062000</v>
      </c>
      <c r="D8" s="18">
        <v>1500104000</v>
      </c>
      <c r="E8" s="14">
        <f t="shared" si="0"/>
        <v>30958000</v>
      </c>
      <c r="F8" s="42"/>
      <c r="G8" s="19" t="s">
        <v>16</v>
      </c>
      <c r="H8" s="12">
        <v>11450000</v>
      </c>
      <c r="I8" s="15">
        <v>11450000</v>
      </c>
      <c r="J8" s="15">
        <f t="shared" si="1"/>
        <v>0</v>
      </c>
    </row>
    <row r="9" spans="1:10" ht="25.5" customHeight="1" x14ac:dyDescent="0.3">
      <c r="A9" s="40"/>
      <c r="B9" s="16" t="s">
        <v>17</v>
      </c>
      <c r="C9" s="17">
        <v>1284929000</v>
      </c>
      <c r="D9" s="18">
        <v>1277979000</v>
      </c>
      <c r="E9" s="14">
        <f t="shared" si="0"/>
        <v>6950000</v>
      </c>
      <c r="F9" s="42"/>
      <c r="G9" s="19" t="s">
        <v>18</v>
      </c>
      <c r="H9" s="12">
        <v>206234257</v>
      </c>
      <c r="I9" s="15">
        <v>132312147</v>
      </c>
      <c r="J9" s="15">
        <f t="shared" si="1"/>
        <v>73922110</v>
      </c>
    </row>
    <row r="10" spans="1:10" ht="25.5" customHeight="1" x14ac:dyDescent="0.3">
      <c r="A10" s="41"/>
      <c r="B10" s="16" t="s">
        <v>19</v>
      </c>
      <c r="C10" s="20">
        <v>7000000</v>
      </c>
      <c r="D10" s="21">
        <v>7000000</v>
      </c>
      <c r="E10" s="14">
        <f t="shared" si="0"/>
        <v>0</v>
      </c>
      <c r="F10" s="22" t="s">
        <v>20</v>
      </c>
      <c r="G10" s="19" t="s">
        <v>21</v>
      </c>
      <c r="H10" s="12">
        <v>49495000</v>
      </c>
      <c r="I10" s="15">
        <v>48800000</v>
      </c>
      <c r="J10" s="15">
        <f t="shared" si="1"/>
        <v>695000</v>
      </c>
    </row>
    <row r="11" spans="1:10" ht="25.5" customHeight="1" x14ac:dyDescent="0.3">
      <c r="A11" s="23" t="s">
        <v>22</v>
      </c>
      <c r="B11" s="19" t="s">
        <v>23</v>
      </c>
      <c r="C11" s="24">
        <v>7680000</v>
      </c>
      <c r="D11" s="13">
        <v>4080000</v>
      </c>
      <c r="E11" s="14">
        <f t="shared" si="0"/>
        <v>3600000</v>
      </c>
      <c r="F11" s="22" t="s">
        <v>24</v>
      </c>
      <c r="G11" s="19" t="s">
        <v>24</v>
      </c>
      <c r="H11" s="25">
        <v>3127981083</v>
      </c>
      <c r="I11" s="26">
        <v>3168464552</v>
      </c>
      <c r="J11" s="15">
        <f t="shared" si="1"/>
        <v>-40483469</v>
      </c>
    </row>
    <row r="12" spans="1:10" ht="25.5" customHeight="1" x14ac:dyDescent="0.3">
      <c r="A12" s="23" t="s">
        <v>25</v>
      </c>
      <c r="B12" s="19" t="s">
        <v>25</v>
      </c>
      <c r="C12" s="27">
        <v>902954266</v>
      </c>
      <c r="D12" s="28">
        <v>913554266</v>
      </c>
      <c r="E12" s="14">
        <f t="shared" si="0"/>
        <v>-10600000</v>
      </c>
      <c r="F12" s="22" t="s">
        <v>26</v>
      </c>
      <c r="G12" s="19" t="s">
        <v>27</v>
      </c>
      <c r="H12" s="12">
        <v>10325600</v>
      </c>
      <c r="I12" s="15">
        <v>8631560</v>
      </c>
      <c r="J12" s="15">
        <f t="shared" si="1"/>
        <v>1694040</v>
      </c>
    </row>
    <row r="13" spans="1:10" ht="25.5" customHeight="1" thickBot="1" x14ac:dyDescent="0.35">
      <c r="A13" s="23" t="s">
        <v>28</v>
      </c>
      <c r="B13" s="19" t="s">
        <v>29</v>
      </c>
      <c r="C13" s="29">
        <v>21937824</v>
      </c>
      <c r="D13" s="30">
        <v>21937824</v>
      </c>
      <c r="E13" s="14">
        <f t="shared" si="0"/>
        <v>0</v>
      </c>
      <c r="F13" s="31"/>
      <c r="G13" s="32"/>
      <c r="H13" s="33"/>
      <c r="I13" s="34"/>
      <c r="J13" s="15"/>
    </row>
  </sheetData>
  <sheetProtection algorithmName="SHA-512" hashValue="E1whvsbBe88Dl4w0/rcdEA1lWA1XarcOOe9F3yhQq85haq5N0CDAlcNo6UBcXRbL5olbWC7QrsDe3PT+KpgsSQ==" saltValue="qwIpT8dbT0zNze2vOYL8Gg==" spinCount="100000" sheet="1" objects="1" scenarios="1"/>
  <mergeCells count="10">
    <mergeCell ref="A6:B6"/>
    <mergeCell ref="F6:G6"/>
    <mergeCell ref="A7:A10"/>
    <mergeCell ref="F7:F9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84B9-E99C-4438-AED2-E2C3E9B6F851}">
  <sheetPr>
    <tabColor theme="9" tint="0.39997558519241921"/>
    <pageSetUpPr fitToPage="1"/>
  </sheetPr>
  <dimension ref="A1:L76"/>
  <sheetViews>
    <sheetView zoomScale="85" zoomScaleNormal="85" workbookViewId="0">
      <selection sqref="A1:J1"/>
    </sheetView>
  </sheetViews>
  <sheetFormatPr defaultRowHeight="16.5" x14ac:dyDescent="0.3"/>
  <cols>
    <col min="1" max="2" width="14" customWidth="1"/>
    <col min="3" max="5" width="15.5" customWidth="1"/>
    <col min="6" max="6" width="14" customWidth="1"/>
    <col min="7" max="7" width="22.75" customWidth="1"/>
    <col min="8" max="10" width="15.875" customWidth="1"/>
    <col min="12" max="12" width="14.125" customWidth="1"/>
  </cols>
  <sheetData>
    <row r="1" spans="1:12" ht="44.25" customHeight="1" x14ac:dyDescent="0.3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</row>
    <row r="2" spans="1:12" x14ac:dyDescent="0.2">
      <c r="A2" s="45"/>
      <c r="B2" s="45"/>
      <c r="C2" s="1"/>
      <c r="D2" s="1"/>
      <c r="E2" s="1"/>
      <c r="F2" s="2"/>
      <c r="G2" s="3"/>
      <c r="H2" s="46" t="s">
        <v>2</v>
      </c>
      <c r="I2" s="46"/>
      <c r="J2" s="46"/>
    </row>
    <row r="3" spans="1:12" ht="26.25" customHeight="1" thickBot="1" x14ac:dyDescent="0.35">
      <c r="A3" s="51" t="s">
        <v>3</v>
      </c>
      <c r="B3" s="51"/>
      <c r="C3" s="52"/>
      <c r="D3" s="51"/>
      <c r="E3" s="51"/>
      <c r="F3" s="53" t="s">
        <v>4</v>
      </c>
      <c r="G3" s="53"/>
      <c r="H3" s="53"/>
      <c r="I3" s="53"/>
      <c r="J3" s="53"/>
    </row>
    <row r="4" spans="1:12" x14ac:dyDescent="0.3">
      <c r="A4" s="54" t="s">
        <v>5</v>
      </c>
      <c r="B4" s="55" t="s">
        <v>6</v>
      </c>
      <c r="C4" s="56" t="s">
        <v>7</v>
      </c>
      <c r="D4" s="57" t="s">
        <v>8</v>
      </c>
      <c r="E4" s="54" t="s">
        <v>9</v>
      </c>
      <c r="F4" s="58" t="s">
        <v>5</v>
      </c>
      <c r="G4" s="59" t="s">
        <v>6</v>
      </c>
      <c r="H4" s="60" t="s">
        <v>7</v>
      </c>
      <c r="I4" s="61" t="s">
        <v>8</v>
      </c>
      <c r="J4" s="58" t="s">
        <v>9</v>
      </c>
    </row>
    <row r="5" spans="1:12" x14ac:dyDescent="0.3">
      <c r="A5" s="62" t="s">
        <v>10</v>
      </c>
      <c r="B5" s="63"/>
      <c r="C5" s="64">
        <f>SUM(C6,C12)</f>
        <v>4645773090</v>
      </c>
      <c r="D5" s="30">
        <v>4601036090</v>
      </c>
      <c r="E5" s="65">
        <f>SUM(E6,E12)</f>
        <v>44737000</v>
      </c>
      <c r="F5" s="66" t="s">
        <v>10</v>
      </c>
      <c r="G5" s="67"/>
      <c r="H5" s="68">
        <f>SUM(H6,H12,H15,H22,H25,H74)</f>
        <v>4645773090</v>
      </c>
      <c r="I5" s="69">
        <v>4601036090</v>
      </c>
      <c r="J5" s="70">
        <f>SUM(J6,J12,J15,J22,J25,J74)</f>
        <v>44737000</v>
      </c>
      <c r="L5" s="71"/>
    </row>
    <row r="6" spans="1:12" x14ac:dyDescent="0.3">
      <c r="A6" s="72" t="s">
        <v>31</v>
      </c>
      <c r="B6" s="73"/>
      <c r="C6" s="74">
        <f>SUM(C7:C11)</f>
        <v>932572090</v>
      </c>
      <c r="D6" s="75">
        <v>939572090</v>
      </c>
      <c r="E6" s="76">
        <f>SUM(E7:E11)</f>
        <v>-7000000</v>
      </c>
      <c r="F6" s="77" t="s">
        <v>32</v>
      </c>
      <c r="G6" s="78"/>
      <c r="H6" s="79">
        <f>SUM(H7:H11)</f>
        <v>1240287150</v>
      </c>
      <c r="I6" s="80">
        <v>1231377831</v>
      </c>
      <c r="J6" s="81">
        <f>SUM(J7:J11)</f>
        <v>8909319</v>
      </c>
    </row>
    <row r="7" spans="1:12" x14ac:dyDescent="0.3">
      <c r="A7" s="82" t="s">
        <v>22</v>
      </c>
      <c r="B7" s="83" t="s">
        <v>33</v>
      </c>
      <c r="C7" s="17">
        <v>5480000</v>
      </c>
      <c r="D7" s="18">
        <v>1880000</v>
      </c>
      <c r="E7" s="84">
        <f>C7-D7</f>
        <v>3600000</v>
      </c>
      <c r="F7" s="85" t="s">
        <v>34</v>
      </c>
      <c r="G7" s="86" t="s">
        <v>35</v>
      </c>
      <c r="H7" s="87">
        <v>812843407</v>
      </c>
      <c r="I7" s="88">
        <v>847661332</v>
      </c>
      <c r="J7" s="89">
        <f>H7-I7</f>
        <v>-34817925</v>
      </c>
    </row>
    <row r="8" spans="1:12" x14ac:dyDescent="0.3">
      <c r="A8" s="90"/>
      <c r="B8" s="83" t="s">
        <v>36</v>
      </c>
      <c r="C8" s="17">
        <v>2200000</v>
      </c>
      <c r="D8" s="18">
        <v>2200000</v>
      </c>
      <c r="E8" s="84">
        <f>C8-D8</f>
        <v>0</v>
      </c>
      <c r="F8" s="91"/>
      <c r="G8" s="86" t="s">
        <v>37</v>
      </c>
      <c r="H8" s="87">
        <v>245317919</v>
      </c>
      <c r="I8" s="88">
        <v>193523485</v>
      </c>
      <c r="J8" s="89">
        <f>H8-I8</f>
        <v>51794434</v>
      </c>
    </row>
    <row r="9" spans="1:12" x14ac:dyDescent="0.3">
      <c r="A9" s="92" t="s">
        <v>25</v>
      </c>
      <c r="B9" s="83" t="s">
        <v>25</v>
      </c>
      <c r="C9" s="27">
        <v>902954266</v>
      </c>
      <c r="D9" s="93">
        <v>913554266</v>
      </c>
      <c r="E9" s="84">
        <f>C9-D9</f>
        <v>-10600000</v>
      </c>
      <c r="F9" s="91"/>
      <c r="G9" s="86" t="s">
        <v>38</v>
      </c>
      <c r="H9" s="87">
        <v>95736348</v>
      </c>
      <c r="I9" s="88">
        <v>99213253</v>
      </c>
      <c r="J9" s="89">
        <f>H9-I9</f>
        <v>-3476905</v>
      </c>
    </row>
    <row r="10" spans="1:12" x14ac:dyDescent="0.3">
      <c r="A10" s="94" t="s">
        <v>39</v>
      </c>
      <c r="B10" s="95" t="s">
        <v>40</v>
      </c>
      <c r="C10" s="96">
        <v>0</v>
      </c>
      <c r="D10" s="97">
        <v>0</v>
      </c>
      <c r="E10" s="84">
        <f>C10-D10</f>
        <v>0</v>
      </c>
      <c r="F10" s="91"/>
      <c r="G10" s="86" t="s">
        <v>41</v>
      </c>
      <c r="H10" s="87">
        <v>82979476</v>
      </c>
      <c r="I10" s="88">
        <v>87569761</v>
      </c>
      <c r="J10" s="89">
        <f>H10-I10</f>
        <v>-4590285</v>
      </c>
    </row>
    <row r="11" spans="1:12" x14ac:dyDescent="0.3">
      <c r="A11" s="92" t="s">
        <v>28</v>
      </c>
      <c r="B11" s="83" t="s">
        <v>29</v>
      </c>
      <c r="C11" s="64">
        <v>21937824</v>
      </c>
      <c r="D11" s="30">
        <v>21937824</v>
      </c>
      <c r="E11" s="84">
        <f>C11-D11</f>
        <v>0</v>
      </c>
      <c r="F11" s="98"/>
      <c r="G11" s="86" t="s">
        <v>42</v>
      </c>
      <c r="H11" s="87">
        <v>3410000</v>
      </c>
      <c r="I11" s="88">
        <v>3410000</v>
      </c>
      <c r="J11" s="89">
        <f>H11-I11</f>
        <v>0</v>
      </c>
    </row>
    <row r="12" spans="1:12" x14ac:dyDescent="0.3">
      <c r="A12" s="73" t="s">
        <v>43</v>
      </c>
      <c r="B12" s="99"/>
      <c r="C12" s="100">
        <f>SUM(C13:C16)</f>
        <v>3713201000</v>
      </c>
      <c r="D12" s="101">
        <v>3661464000</v>
      </c>
      <c r="E12" s="102">
        <f>SUM(E13:E16)</f>
        <v>51737000</v>
      </c>
      <c r="F12" s="103" t="s">
        <v>44</v>
      </c>
      <c r="G12" s="78"/>
      <c r="H12" s="104">
        <f>SUM(H13:H14)</f>
        <v>11450000</v>
      </c>
      <c r="I12" s="105">
        <v>11450000</v>
      </c>
      <c r="J12" s="106">
        <f>SUM(J13:J14)</f>
        <v>0</v>
      </c>
    </row>
    <row r="13" spans="1:12" x14ac:dyDescent="0.3">
      <c r="A13" s="107" t="s">
        <v>11</v>
      </c>
      <c r="B13" s="108" t="s">
        <v>12</v>
      </c>
      <c r="C13" s="17">
        <v>890210000</v>
      </c>
      <c r="D13" s="18">
        <v>876381000</v>
      </c>
      <c r="E13" s="84">
        <f>C13-D13</f>
        <v>13829000</v>
      </c>
      <c r="F13" s="85" t="s">
        <v>45</v>
      </c>
      <c r="G13" s="86" t="s">
        <v>46</v>
      </c>
      <c r="H13" s="68">
        <v>5300000</v>
      </c>
      <c r="I13" s="69">
        <v>5400000</v>
      </c>
      <c r="J13" s="65">
        <f>H13-I13</f>
        <v>-100000</v>
      </c>
    </row>
    <row r="14" spans="1:12" x14ac:dyDescent="0.3">
      <c r="A14" s="109"/>
      <c r="B14" s="108" t="s">
        <v>15</v>
      </c>
      <c r="C14" s="17">
        <v>1531062000</v>
      </c>
      <c r="D14" s="18">
        <v>1500104000</v>
      </c>
      <c r="E14" s="84">
        <f>C14-D14</f>
        <v>30958000</v>
      </c>
      <c r="F14" s="110"/>
      <c r="G14" s="86" t="s">
        <v>47</v>
      </c>
      <c r="H14" s="87">
        <v>6150000</v>
      </c>
      <c r="I14" s="88">
        <v>6050000</v>
      </c>
      <c r="J14" s="89">
        <f>H14-I14</f>
        <v>100000</v>
      </c>
    </row>
    <row r="15" spans="1:12" x14ac:dyDescent="0.3">
      <c r="A15" s="109"/>
      <c r="B15" s="108" t="s">
        <v>17</v>
      </c>
      <c r="C15" s="17">
        <v>1284929000</v>
      </c>
      <c r="D15" s="18">
        <v>1277979000</v>
      </c>
      <c r="E15" s="84">
        <f>C15-D15</f>
        <v>6950000</v>
      </c>
      <c r="F15" s="103" t="s">
        <v>48</v>
      </c>
      <c r="G15" s="78"/>
      <c r="H15" s="104">
        <f>SUM(H16:H21)</f>
        <v>206234257</v>
      </c>
      <c r="I15" s="105">
        <v>132312147</v>
      </c>
      <c r="J15" s="106">
        <f>SUM(J16:J21)</f>
        <v>73922110</v>
      </c>
    </row>
    <row r="16" spans="1:12" ht="17.25" thickBot="1" x14ac:dyDescent="0.35">
      <c r="A16" s="111"/>
      <c r="B16" s="108" t="s">
        <v>19</v>
      </c>
      <c r="C16" s="112">
        <v>7000000</v>
      </c>
      <c r="D16" s="21">
        <v>7000000</v>
      </c>
      <c r="E16" s="84">
        <f>C16-D16</f>
        <v>0</v>
      </c>
      <c r="F16" s="85" t="s">
        <v>49</v>
      </c>
      <c r="G16" s="86" t="s">
        <v>50</v>
      </c>
      <c r="H16" s="87">
        <v>35426060</v>
      </c>
      <c r="I16" s="88">
        <v>36389400</v>
      </c>
      <c r="J16" s="89">
        <f t="shared" ref="J16:J21" si="0">H16-I16</f>
        <v>-963340</v>
      </c>
    </row>
    <row r="17" spans="1:10" x14ac:dyDescent="0.3">
      <c r="F17" s="113"/>
      <c r="G17" s="114" t="s">
        <v>51</v>
      </c>
      <c r="H17" s="87">
        <v>148081940</v>
      </c>
      <c r="I17" s="88">
        <v>72864970</v>
      </c>
      <c r="J17" s="89">
        <f t="shared" si="0"/>
        <v>75216970</v>
      </c>
    </row>
    <row r="18" spans="1:10" x14ac:dyDescent="0.3">
      <c r="A18" s="115"/>
      <c r="B18" s="3"/>
      <c r="C18" s="116"/>
      <c r="D18" s="116"/>
      <c r="E18" s="116"/>
      <c r="F18" s="113"/>
      <c r="G18" s="114" t="s">
        <v>52</v>
      </c>
      <c r="H18" s="87">
        <v>2519640</v>
      </c>
      <c r="I18" s="88">
        <v>1856000</v>
      </c>
      <c r="J18" s="89">
        <f t="shared" si="0"/>
        <v>663640</v>
      </c>
    </row>
    <row r="19" spans="1:10" x14ac:dyDescent="0.3">
      <c r="A19" s="115"/>
      <c r="B19" s="115"/>
      <c r="C19" s="116"/>
      <c r="D19" s="116"/>
      <c r="E19" s="116"/>
      <c r="F19" s="113"/>
      <c r="G19" s="114" t="s">
        <v>53</v>
      </c>
      <c r="H19" s="87">
        <v>14187100</v>
      </c>
      <c r="I19" s="88">
        <v>14729100</v>
      </c>
      <c r="J19" s="89">
        <f t="shared" si="0"/>
        <v>-542000</v>
      </c>
    </row>
    <row r="20" spans="1:10" x14ac:dyDescent="0.3">
      <c r="A20" s="115"/>
      <c r="B20" s="115"/>
      <c r="C20" s="116"/>
      <c r="D20" s="116"/>
      <c r="E20" s="116"/>
      <c r="F20" s="113"/>
      <c r="G20" s="114" t="s">
        <v>54</v>
      </c>
      <c r="H20" s="87">
        <v>780000</v>
      </c>
      <c r="I20" s="88">
        <v>0</v>
      </c>
      <c r="J20" s="89">
        <f t="shared" si="0"/>
        <v>780000</v>
      </c>
    </row>
    <row r="21" spans="1:10" x14ac:dyDescent="0.3">
      <c r="A21" s="115"/>
      <c r="B21" s="3"/>
      <c r="C21" s="116"/>
      <c r="D21" s="116"/>
      <c r="E21" s="116"/>
      <c r="F21" s="110"/>
      <c r="G21" s="86" t="s">
        <v>55</v>
      </c>
      <c r="H21" s="87">
        <v>5239517</v>
      </c>
      <c r="I21" s="88">
        <v>6472677</v>
      </c>
      <c r="J21" s="89">
        <f t="shared" si="0"/>
        <v>-1233160</v>
      </c>
    </row>
    <row r="22" spans="1:10" x14ac:dyDescent="0.3">
      <c r="A22" s="115"/>
      <c r="B22" s="3"/>
      <c r="C22" s="116"/>
      <c r="D22" s="116"/>
      <c r="E22" s="116"/>
      <c r="F22" s="103" t="s">
        <v>56</v>
      </c>
      <c r="G22" s="78"/>
      <c r="H22" s="79">
        <f>SUM(H23:H24)</f>
        <v>49495000</v>
      </c>
      <c r="I22" s="80">
        <v>48800000</v>
      </c>
      <c r="J22" s="81">
        <f>SUM(J23:J24)</f>
        <v>695000</v>
      </c>
    </row>
    <row r="23" spans="1:10" x14ac:dyDescent="0.3">
      <c r="A23" s="115"/>
      <c r="B23" s="3"/>
      <c r="C23" s="116"/>
      <c r="D23" s="116"/>
      <c r="E23" s="116"/>
      <c r="F23" s="85" t="s">
        <v>57</v>
      </c>
      <c r="G23" s="114" t="s">
        <v>58</v>
      </c>
      <c r="H23" s="68">
        <v>23714000</v>
      </c>
      <c r="I23" s="69">
        <v>21440000</v>
      </c>
      <c r="J23" s="89">
        <f>H23-I23</f>
        <v>2274000</v>
      </c>
    </row>
    <row r="24" spans="1:10" x14ac:dyDescent="0.3">
      <c r="A24" s="2"/>
      <c r="B24" s="2"/>
      <c r="C24" s="117"/>
      <c r="D24" s="117"/>
      <c r="E24" s="117"/>
      <c r="F24" s="98"/>
      <c r="G24" s="114" t="s">
        <v>59</v>
      </c>
      <c r="H24" s="87">
        <v>25781000</v>
      </c>
      <c r="I24" s="88">
        <v>27360000</v>
      </c>
      <c r="J24" s="89">
        <f>H24-I24</f>
        <v>-1579000</v>
      </c>
    </row>
    <row r="25" spans="1:10" x14ac:dyDescent="0.3">
      <c r="A25" s="2"/>
      <c r="B25" s="2"/>
      <c r="C25" s="117"/>
      <c r="D25" s="117"/>
      <c r="E25" s="117"/>
      <c r="F25" s="118" t="s">
        <v>60</v>
      </c>
      <c r="G25" s="78"/>
      <c r="H25" s="79">
        <f>SUM(H26,H31,H35,H37,H57,H59,H39,H61,H63,H41,H50,H53,H65,H67,H71,)</f>
        <v>3127981083</v>
      </c>
      <c r="I25" s="80">
        <v>3168464552</v>
      </c>
      <c r="J25" s="81">
        <f>SUM(J26,J31,J35,J37,J57,J59,J67,J41,J39,J61,J63,J50,J53,J71,J65)</f>
        <v>-40483469</v>
      </c>
    </row>
    <row r="26" spans="1:10" x14ac:dyDescent="0.3">
      <c r="A26" s="2"/>
      <c r="B26" s="2"/>
      <c r="C26" s="1"/>
      <c r="D26" s="1"/>
      <c r="E26" s="1"/>
      <c r="F26" s="119" t="s">
        <v>61</v>
      </c>
      <c r="G26" s="120"/>
      <c r="H26" s="121">
        <f>SUM(H27:H30)</f>
        <v>89606677</v>
      </c>
      <c r="I26" s="122">
        <v>90656677</v>
      </c>
      <c r="J26" s="123">
        <f>SUM(J27:J30)</f>
        <v>-1050000</v>
      </c>
    </row>
    <row r="27" spans="1:10" x14ac:dyDescent="0.3">
      <c r="A27" s="2"/>
      <c r="B27" s="2"/>
      <c r="C27" s="1"/>
      <c r="D27" s="1"/>
      <c r="E27" s="1"/>
      <c r="F27" s="91" t="s">
        <v>24</v>
      </c>
      <c r="G27" s="114" t="s">
        <v>62</v>
      </c>
      <c r="H27" s="68">
        <v>3150000</v>
      </c>
      <c r="I27" s="69">
        <v>3150000</v>
      </c>
      <c r="J27" s="89">
        <f>H27-I27</f>
        <v>0</v>
      </c>
    </row>
    <row r="28" spans="1:10" x14ac:dyDescent="0.3">
      <c r="A28" s="2"/>
      <c r="B28" s="2"/>
      <c r="C28" s="1"/>
      <c r="D28" s="1"/>
      <c r="E28" s="1"/>
      <c r="F28" s="91"/>
      <c r="G28" s="114" t="s">
        <v>63</v>
      </c>
      <c r="H28" s="68">
        <v>21675000</v>
      </c>
      <c r="I28" s="69">
        <v>21675000</v>
      </c>
      <c r="J28" s="89">
        <f>H28-I28</f>
        <v>0</v>
      </c>
    </row>
    <row r="29" spans="1:10" x14ac:dyDescent="0.3">
      <c r="A29" s="2"/>
      <c r="B29" s="2"/>
      <c r="C29" s="1"/>
      <c r="D29" s="1"/>
      <c r="E29" s="1"/>
      <c r="F29" s="91"/>
      <c r="G29" s="114" t="s">
        <v>64</v>
      </c>
      <c r="H29" s="68">
        <v>24466000</v>
      </c>
      <c r="I29" s="69">
        <v>24666000</v>
      </c>
      <c r="J29" s="89">
        <f>H29-I29</f>
        <v>-200000</v>
      </c>
    </row>
    <row r="30" spans="1:10" x14ac:dyDescent="0.3">
      <c r="A30" s="2"/>
      <c r="B30" s="2"/>
      <c r="C30" s="1"/>
      <c r="D30" s="1"/>
      <c r="E30" s="1"/>
      <c r="F30" s="98"/>
      <c r="G30" s="114" t="s">
        <v>65</v>
      </c>
      <c r="H30" s="124">
        <v>40315677</v>
      </c>
      <c r="I30" s="125">
        <v>41165677</v>
      </c>
      <c r="J30" s="89">
        <f>H30-I30</f>
        <v>-850000</v>
      </c>
    </row>
    <row r="31" spans="1:10" x14ac:dyDescent="0.3">
      <c r="A31" s="2"/>
      <c r="B31" s="2"/>
      <c r="C31" s="1"/>
      <c r="D31" s="1"/>
      <c r="E31" s="1"/>
      <c r="F31" s="119" t="s">
        <v>66</v>
      </c>
      <c r="G31" s="120"/>
      <c r="H31" s="121">
        <f>SUM(H32:H34)</f>
        <v>4792580</v>
      </c>
      <c r="I31" s="122">
        <v>5485940</v>
      </c>
      <c r="J31" s="123">
        <f>SUM(J32:J34)</f>
        <v>-693360</v>
      </c>
    </row>
    <row r="32" spans="1:10" x14ac:dyDescent="0.3">
      <c r="A32" s="2"/>
      <c r="B32" s="2"/>
      <c r="C32" s="1"/>
      <c r="D32" s="1"/>
      <c r="E32" s="1"/>
      <c r="F32" s="91" t="s">
        <v>24</v>
      </c>
      <c r="G32" s="126" t="s">
        <v>67</v>
      </c>
      <c r="H32" s="68">
        <v>923860</v>
      </c>
      <c r="I32" s="69">
        <v>923860</v>
      </c>
      <c r="J32" s="89">
        <f>H32-I32</f>
        <v>0</v>
      </c>
    </row>
    <row r="33" spans="1:10" x14ac:dyDescent="0.3">
      <c r="A33" s="2"/>
      <c r="B33" s="2"/>
      <c r="C33" s="1"/>
      <c r="D33" s="1"/>
      <c r="E33" s="1"/>
      <c r="F33" s="91"/>
      <c r="G33" s="114" t="s">
        <v>68</v>
      </c>
      <c r="H33" s="68">
        <v>2019410</v>
      </c>
      <c r="I33" s="69">
        <v>2019410</v>
      </c>
      <c r="J33" s="89">
        <f>H33-I33</f>
        <v>0</v>
      </c>
    </row>
    <row r="34" spans="1:10" x14ac:dyDescent="0.3">
      <c r="A34" s="2"/>
      <c r="B34" s="2"/>
      <c r="C34" s="1"/>
      <c r="D34" s="1"/>
      <c r="E34" s="1"/>
      <c r="F34" s="98"/>
      <c r="G34" s="127" t="s">
        <v>69</v>
      </c>
      <c r="H34" s="68">
        <v>1849310</v>
      </c>
      <c r="I34" s="69">
        <v>2542670</v>
      </c>
      <c r="J34" s="89">
        <f>H34-I34</f>
        <v>-693360</v>
      </c>
    </row>
    <row r="35" spans="1:10" x14ac:dyDescent="0.3">
      <c r="A35" s="2"/>
      <c r="B35" s="2"/>
      <c r="C35" s="1"/>
      <c r="D35" s="1"/>
      <c r="E35" s="1"/>
      <c r="F35" s="128" t="s">
        <v>70</v>
      </c>
      <c r="G35" s="120"/>
      <c r="H35" s="121">
        <f>SUM(H36:H36)</f>
        <v>3000000</v>
      </c>
      <c r="I35" s="122">
        <v>3000000</v>
      </c>
      <c r="J35" s="129">
        <f>SUM(J36:J36)</f>
        <v>0</v>
      </c>
    </row>
    <row r="36" spans="1:10" x14ac:dyDescent="0.3">
      <c r="A36" s="2"/>
      <c r="B36" s="2"/>
      <c r="C36" s="1"/>
      <c r="D36" s="1"/>
      <c r="E36" s="1"/>
      <c r="F36" s="130" t="s">
        <v>71</v>
      </c>
      <c r="G36" s="127" t="s">
        <v>71</v>
      </c>
      <c r="H36" s="68">
        <v>3000000</v>
      </c>
      <c r="I36" s="69">
        <v>3000000</v>
      </c>
      <c r="J36" s="89">
        <f>H36-I36</f>
        <v>0</v>
      </c>
    </row>
    <row r="37" spans="1:10" x14ac:dyDescent="0.3">
      <c r="A37" s="2"/>
      <c r="B37" s="2"/>
      <c r="C37" s="1"/>
      <c r="D37" s="131"/>
      <c r="E37" s="1"/>
      <c r="F37" s="132" t="s">
        <v>72</v>
      </c>
      <c r="G37" s="120"/>
      <c r="H37" s="121">
        <f>SUM(H38:H38)</f>
        <v>16810000</v>
      </c>
      <c r="I37" s="122">
        <v>16810000</v>
      </c>
      <c r="J37" s="129">
        <f>SUM(J38:J38)</f>
        <v>0</v>
      </c>
    </row>
    <row r="38" spans="1:10" x14ac:dyDescent="0.3">
      <c r="A38" s="2"/>
      <c r="B38" s="2"/>
      <c r="C38" s="1"/>
      <c r="D38" s="131"/>
      <c r="E38" s="1"/>
      <c r="F38" s="85" t="s">
        <v>71</v>
      </c>
      <c r="G38" s="114" t="s">
        <v>71</v>
      </c>
      <c r="H38" s="68">
        <v>16810000</v>
      </c>
      <c r="I38" s="69">
        <v>16810000</v>
      </c>
      <c r="J38" s="89">
        <f>H38-I38</f>
        <v>0</v>
      </c>
    </row>
    <row r="39" spans="1:10" x14ac:dyDescent="0.3">
      <c r="A39" s="2"/>
      <c r="B39" s="2"/>
      <c r="C39" s="1"/>
      <c r="D39" s="131"/>
      <c r="E39" s="1"/>
      <c r="F39" s="119" t="s">
        <v>73</v>
      </c>
      <c r="G39" s="120"/>
      <c r="H39" s="121">
        <f>H40</f>
        <v>16650000</v>
      </c>
      <c r="I39" s="122">
        <v>16650000</v>
      </c>
      <c r="J39" s="129">
        <f>J40</f>
        <v>0</v>
      </c>
    </row>
    <row r="40" spans="1:10" x14ac:dyDescent="0.3">
      <c r="A40" s="2"/>
      <c r="B40" s="2"/>
      <c r="C40" s="1"/>
      <c r="D40" s="131"/>
      <c r="E40" s="1"/>
      <c r="F40" s="85" t="s">
        <v>71</v>
      </c>
      <c r="G40" s="114" t="s">
        <v>71</v>
      </c>
      <c r="H40" s="68">
        <v>16650000</v>
      </c>
      <c r="I40" s="69">
        <v>16650000</v>
      </c>
      <c r="J40" s="89">
        <f>H40-I40</f>
        <v>0</v>
      </c>
    </row>
    <row r="41" spans="1:10" x14ac:dyDescent="0.3">
      <c r="A41" s="2"/>
      <c r="B41" s="2"/>
      <c r="C41" s="1"/>
      <c r="D41" s="131"/>
      <c r="E41" s="1"/>
      <c r="F41" s="132" t="s">
        <v>74</v>
      </c>
      <c r="G41" s="120"/>
      <c r="H41" s="121">
        <f>SUM(H42:H49)</f>
        <v>2920748128</v>
      </c>
      <c r="I41" s="122">
        <v>2940748128</v>
      </c>
      <c r="J41" s="123">
        <f>SUM(J42:J49)</f>
        <v>-20000000</v>
      </c>
    </row>
    <row r="42" spans="1:10" x14ac:dyDescent="0.3">
      <c r="A42" s="2"/>
      <c r="B42" s="2"/>
      <c r="C42" s="1"/>
      <c r="D42" s="131"/>
      <c r="E42" s="1"/>
      <c r="F42" s="133" t="s">
        <v>71</v>
      </c>
      <c r="G42" s="134" t="s">
        <v>75</v>
      </c>
      <c r="H42" s="135">
        <v>2277762175</v>
      </c>
      <c r="I42" s="136">
        <v>2297762175</v>
      </c>
      <c r="J42" s="89">
        <f>H42-I42</f>
        <v>-20000000</v>
      </c>
    </row>
    <row r="43" spans="1:10" x14ac:dyDescent="0.3">
      <c r="A43" s="2"/>
      <c r="B43" s="2"/>
      <c r="C43" s="1"/>
      <c r="D43" s="131"/>
      <c r="E43" s="1"/>
      <c r="F43" s="137"/>
      <c r="G43" s="134" t="s">
        <v>76</v>
      </c>
      <c r="H43" s="135">
        <v>378500000</v>
      </c>
      <c r="I43" s="136">
        <v>378500000</v>
      </c>
      <c r="J43" s="89">
        <f>H43-I43</f>
        <v>0</v>
      </c>
    </row>
    <row r="44" spans="1:10" x14ac:dyDescent="0.3">
      <c r="A44" s="2"/>
      <c r="B44" s="2"/>
      <c r="C44" s="1"/>
      <c r="D44" s="131"/>
      <c r="E44" s="1"/>
      <c r="F44" s="137"/>
      <c r="G44" s="134" t="s">
        <v>77</v>
      </c>
      <c r="H44" s="135">
        <v>111087953</v>
      </c>
      <c r="I44" s="136">
        <v>111087953</v>
      </c>
      <c r="J44" s="89">
        <f>H44-I44</f>
        <v>0</v>
      </c>
    </row>
    <row r="45" spans="1:10" x14ac:dyDescent="0.3">
      <c r="A45" s="2"/>
      <c r="B45" s="2"/>
      <c r="C45" s="1"/>
      <c r="D45" s="131"/>
      <c r="E45" s="1"/>
      <c r="F45" s="137"/>
      <c r="G45" s="138" t="s">
        <v>78</v>
      </c>
      <c r="H45" s="135">
        <v>15400000</v>
      </c>
      <c r="I45" s="136">
        <v>15400000</v>
      </c>
      <c r="J45" s="89">
        <f>H45-I45</f>
        <v>0</v>
      </c>
    </row>
    <row r="46" spans="1:10" x14ac:dyDescent="0.3">
      <c r="A46" s="2"/>
      <c r="B46" s="2"/>
      <c r="C46" s="1"/>
      <c r="D46" s="131"/>
      <c r="E46" s="1"/>
      <c r="F46" s="91"/>
      <c r="G46" s="114" t="s">
        <v>79</v>
      </c>
      <c r="H46" s="68">
        <v>74100000</v>
      </c>
      <c r="I46" s="69">
        <v>74100000</v>
      </c>
      <c r="J46" s="89">
        <f>H46-I46</f>
        <v>0</v>
      </c>
    </row>
    <row r="47" spans="1:10" x14ac:dyDescent="0.3">
      <c r="A47" s="2"/>
      <c r="B47" s="2"/>
      <c r="C47" s="1"/>
      <c r="D47" s="131"/>
      <c r="E47" s="1"/>
      <c r="F47" s="91"/>
      <c r="G47" s="114" t="s">
        <v>80</v>
      </c>
      <c r="H47" s="68">
        <v>2898000</v>
      </c>
      <c r="I47" s="69">
        <v>2898000</v>
      </c>
      <c r="J47" s="89">
        <f t="shared" ref="J47:J49" si="1">H47-I47</f>
        <v>0</v>
      </c>
    </row>
    <row r="48" spans="1:10" x14ac:dyDescent="0.3">
      <c r="A48" s="2"/>
      <c r="B48" s="2"/>
      <c r="C48" s="1"/>
      <c r="D48" s="131"/>
      <c r="E48" s="1"/>
      <c r="F48" s="91"/>
      <c r="G48" s="114" t="s">
        <v>81</v>
      </c>
      <c r="H48" s="68">
        <v>7000000</v>
      </c>
      <c r="I48" s="69">
        <v>7000000</v>
      </c>
      <c r="J48" s="89">
        <f t="shared" si="1"/>
        <v>0</v>
      </c>
    </row>
    <row r="49" spans="1:12" x14ac:dyDescent="0.3">
      <c r="A49" s="2"/>
      <c r="B49" s="2"/>
      <c r="C49" s="1"/>
      <c r="D49" s="131"/>
      <c r="E49" s="1"/>
      <c r="F49" s="98"/>
      <c r="G49" s="114" t="s">
        <v>82</v>
      </c>
      <c r="H49" s="68">
        <v>54000000</v>
      </c>
      <c r="I49" s="139">
        <v>54000000</v>
      </c>
      <c r="J49" s="89">
        <f t="shared" si="1"/>
        <v>0</v>
      </c>
    </row>
    <row r="50" spans="1:12" x14ac:dyDescent="0.3">
      <c r="A50" s="2"/>
      <c r="B50" s="2"/>
      <c r="C50" s="1"/>
      <c r="D50" s="131"/>
      <c r="E50" s="1"/>
      <c r="F50" s="132" t="s">
        <v>83</v>
      </c>
      <c r="G50" s="120"/>
      <c r="H50" s="121">
        <f>SUM(H51:H52)</f>
        <v>12574744</v>
      </c>
      <c r="I50" s="122">
        <v>12990813</v>
      </c>
      <c r="J50" s="123">
        <f>SUM(J51:J52)</f>
        <v>-416069</v>
      </c>
    </row>
    <row r="51" spans="1:12" x14ac:dyDescent="0.3">
      <c r="A51" s="2"/>
      <c r="B51" s="2"/>
      <c r="C51" s="1"/>
      <c r="D51" s="131"/>
      <c r="E51" s="1"/>
      <c r="F51" s="85" t="s">
        <v>71</v>
      </c>
      <c r="G51" s="114" t="s">
        <v>84</v>
      </c>
      <c r="H51" s="68">
        <v>8685244</v>
      </c>
      <c r="I51" s="69">
        <v>8761313</v>
      </c>
      <c r="J51" s="89">
        <f>H51-I51</f>
        <v>-76069</v>
      </c>
    </row>
    <row r="52" spans="1:12" x14ac:dyDescent="0.3">
      <c r="A52" s="2"/>
      <c r="B52" s="2"/>
      <c r="C52" s="1"/>
      <c r="D52" s="131"/>
      <c r="E52" s="1"/>
      <c r="F52" s="91"/>
      <c r="G52" s="114" t="s">
        <v>85</v>
      </c>
      <c r="H52" s="68">
        <v>3889500</v>
      </c>
      <c r="I52" s="69">
        <v>4229500</v>
      </c>
      <c r="J52" s="89">
        <f>H52-I52</f>
        <v>-340000</v>
      </c>
    </row>
    <row r="53" spans="1:12" x14ac:dyDescent="0.3">
      <c r="A53" s="2"/>
      <c r="B53" s="2"/>
      <c r="C53" s="1"/>
      <c r="D53" s="131"/>
      <c r="E53" s="1"/>
      <c r="F53" s="119" t="s">
        <v>86</v>
      </c>
      <c r="G53" s="120"/>
      <c r="H53" s="121">
        <f>SUM(H54:H56)</f>
        <v>12420000</v>
      </c>
      <c r="I53" s="122">
        <v>13800000</v>
      </c>
      <c r="J53" s="123">
        <f>SUM(J54:J56)</f>
        <v>-1380000</v>
      </c>
    </row>
    <row r="54" spans="1:12" x14ac:dyDescent="0.3">
      <c r="A54" s="2"/>
      <c r="B54" s="2"/>
      <c r="C54" s="1"/>
      <c r="D54" s="131"/>
      <c r="E54" s="1"/>
      <c r="F54" s="91" t="s">
        <v>24</v>
      </c>
      <c r="G54" s="126" t="s">
        <v>87</v>
      </c>
      <c r="H54" s="68">
        <v>750000</v>
      </c>
      <c r="I54" s="69">
        <v>750000</v>
      </c>
      <c r="J54" s="89">
        <f>H54-I54</f>
        <v>0</v>
      </c>
    </row>
    <row r="55" spans="1:12" x14ac:dyDescent="0.3">
      <c r="A55" s="2"/>
      <c r="B55" s="2"/>
      <c r="C55" s="1"/>
      <c r="D55" s="131"/>
      <c r="E55" s="1"/>
      <c r="F55" s="91"/>
      <c r="G55" s="114" t="s">
        <v>88</v>
      </c>
      <c r="H55" s="68">
        <v>8300000</v>
      </c>
      <c r="I55" s="69">
        <v>9000000</v>
      </c>
      <c r="J55" s="89">
        <f>H55-I55</f>
        <v>-700000</v>
      </c>
    </row>
    <row r="56" spans="1:12" x14ac:dyDescent="0.3">
      <c r="A56" s="2"/>
      <c r="B56" s="2"/>
      <c r="C56" s="1"/>
      <c r="D56" s="131"/>
      <c r="E56" s="1"/>
      <c r="F56" s="98"/>
      <c r="G56" s="114" t="s">
        <v>89</v>
      </c>
      <c r="H56" s="68">
        <v>3370000</v>
      </c>
      <c r="I56" s="69">
        <v>4050000</v>
      </c>
      <c r="J56" s="89">
        <f>H56-I56</f>
        <v>-680000</v>
      </c>
    </row>
    <row r="57" spans="1:12" x14ac:dyDescent="0.3">
      <c r="A57" s="2"/>
      <c r="B57" s="2"/>
      <c r="C57" s="1"/>
      <c r="D57" s="131"/>
      <c r="E57" s="1"/>
      <c r="F57" s="119" t="s">
        <v>90</v>
      </c>
      <c r="G57" s="120"/>
      <c r="H57" s="121">
        <f>SUM(H58)</f>
        <v>0</v>
      </c>
      <c r="I57" s="122">
        <v>10000000</v>
      </c>
      <c r="J57" s="129">
        <f>H57-I57</f>
        <v>-10000000</v>
      </c>
    </row>
    <row r="58" spans="1:12" x14ac:dyDescent="0.3">
      <c r="A58" s="2"/>
      <c r="B58" s="2"/>
      <c r="C58" s="1"/>
      <c r="D58" s="131"/>
      <c r="E58" s="1"/>
      <c r="F58" s="140" t="s">
        <v>71</v>
      </c>
      <c r="G58" s="127" t="s">
        <v>91</v>
      </c>
      <c r="H58" s="68">
        <v>0</v>
      </c>
      <c r="I58" s="69">
        <v>10000000</v>
      </c>
      <c r="J58" s="89">
        <f>H58-I58</f>
        <v>-10000000</v>
      </c>
    </row>
    <row r="59" spans="1:12" x14ac:dyDescent="0.3">
      <c r="A59" s="2"/>
      <c r="B59" s="2"/>
      <c r="C59" s="1"/>
      <c r="D59" s="131"/>
      <c r="E59" s="1"/>
      <c r="F59" s="132" t="s">
        <v>92</v>
      </c>
      <c r="G59" s="120"/>
      <c r="H59" s="121">
        <f>SUM(H60:H60)</f>
        <v>11874400</v>
      </c>
      <c r="I59" s="122">
        <v>22168440</v>
      </c>
      <c r="J59" s="129">
        <f>SUM(J60:J60)</f>
        <v>-10294040</v>
      </c>
    </row>
    <row r="60" spans="1:12" x14ac:dyDescent="0.3">
      <c r="A60" s="2"/>
      <c r="B60" s="2"/>
      <c r="C60" s="1"/>
      <c r="D60" s="131"/>
      <c r="E60" s="1"/>
      <c r="F60" s="85" t="s">
        <v>71</v>
      </c>
      <c r="G60" s="114" t="s">
        <v>71</v>
      </c>
      <c r="H60" s="68">
        <v>11874400</v>
      </c>
      <c r="I60" s="69">
        <v>22168440</v>
      </c>
      <c r="J60" s="89">
        <f>H60-I60</f>
        <v>-10294040</v>
      </c>
      <c r="L60" s="141"/>
    </row>
    <row r="61" spans="1:12" x14ac:dyDescent="0.3">
      <c r="A61" s="2"/>
      <c r="B61" s="2"/>
      <c r="C61" s="1"/>
      <c r="D61" s="131"/>
      <c r="E61" s="1"/>
      <c r="F61" s="119" t="s">
        <v>93</v>
      </c>
      <c r="G61" s="120"/>
      <c r="H61" s="121">
        <f>SUM(H62:H62)</f>
        <v>3000000</v>
      </c>
      <c r="I61" s="122">
        <v>3000000</v>
      </c>
      <c r="J61" s="129">
        <f>SUM(J62:J62)</f>
        <v>0</v>
      </c>
    </row>
    <row r="62" spans="1:12" x14ac:dyDescent="0.3">
      <c r="A62" s="2"/>
      <c r="B62" s="2"/>
      <c r="C62" s="1"/>
      <c r="D62" s="131"/>
      <c r="E62" s="1"/>
      <c r="F62" s="140" t="s">
        <v>71</v>
      </c>
      <c r="G62" s="127" t="s">
        <v>71</v>
      </c>
      <c r="H62" s="68">
        <v>3000000</v>
      </c>
      <c r="I62" s="69">
        <v>3000000</v>
      </c>
      <c r="J62" s="89">
        <f>H62-I62</f>
        <v>0</v>
      </c>
    </row>
    <row r="63" spans="1:12" x14ac:dyDescent="0.3">
      <c r="A63" s="2"/>
      <c r="B63" s="2"/>
      <c r="C63" s="1"/>
      <c r="D63" s="1"/>
      <c r="E63" s="1"/>
      <c r="F63" s="119" t="s">
        <v>94</v>
      </c>
      <c r="G63" s="120"/>
      <c r="H63" s="121">
        <f>SUM(H64:H64)</f>
        <v>13670000</v>
      </c>
      <c r="I63" s="122">
        <v>13670000</v>
      </c>
      <c r="J63" s="129">
        <f>SUM(J64:J64)</f>
        <v>0</v>
      </c>
    </row>
    <row r="64" spans="1:12" x14ac:dyDescent="0.3">
      <c r="A64" s="2"/>
      <c r="B64" s="2"/>
      <c r="C64" s="1"/>
      <c r="D64" s="1"/>
      <c r="E64" s="1"/>
      <c r="F64" s="140" t="s">
        <v>71</v>
      </c>
      <c r="G64" s="127" t="s">
        <v>71</v>
      </c>
      <c r="H64" s="68">
        <v>13670000</v>
      </c>
      <c r="I64" s="69">
        <v>13670000</v>
      </c>
      <c r="J64" s="89">
        <f>H64-I64</f>
        <v>0</v>
      </c>
    </row>
    <row r="65" spans="1:10" x14ac:dyDescent="0.3">
      <c r="A65" s="2"/>
      <c r="B65" s="2"/>
      <c r="C65" s="1"/>
      <c r="D65" s="1"/>
      <c r="E65" s="1"/>
      <c r="F65" s="128" t="s">
        <v>95</v>
      </c>
      <c r="G65" s="120"/>
      <c r="H65" s="121">
        <f>SUM(H66:H66)</f>
        <v>3000000</v>
      </c>
      <c r="I65" s="122">
        <v>3000000</v>
      </c>
      <c r="J65" s="129">
        <f>SUM(J66:J66)</f>
        <v>0</v>
      </c>
    </row>
    <row r="66" spans="1:10" x14ac:dyDescent="0.3">
      <c r="A66" s="2"/>
      <c r="B66" s="2"/>
      <c r="C66" s="1"/>
      <c r="D66" s="1"/>
      <c r="E66" s="1"/>
      <c r="F66" s="140" t="s">
        <v>71</v>
      </c>
      <c r="G66" s="127" t="s">
        <v>71</v>
      </c>
      <c r="H66" s="68">
        <v>3000000</v>
      </c>
      <c r="I66" s="69">
        <v>3000000</v>
      </c>
      <c r="J66" s="89">
        <f>H66-I66</f>
        <v>0</v>
      </c>
    </row>
    <row r="67" spans="1:10" x14ac:dyDescent="0.3">
      <c r="A67" s="2"/>
      <c r="B67" s="2"/>
      <c r="C67" s="1"/>
      <c r="D67" s="1"/>
      <c r="E67" s="1"/>
      <c r="F67" s="119" t="s">
        <v>96</v>
      </c>
      <c r="G67" s="120"/>
      <c r="H67" s="121">
        <f>SUM(H68:H70)</f>
        <v>7250000</v>
      </c>
      <c r="I67" s="122">
        <v>7500000</v>
      </c>
      <c r="J67" s="123">
        <f>SUM(J68:J70)</f>
        <v>-250000</v>
      </c>
    </row>
    <row r="68" spans="1:10" x14ac:dyDescent="0.3">
      <c r="A68" s="2"/>
      <c r="B68" s="2"/>
      <c r="C68" s="1"/>
      <c r="D68" s="1"/>
      <c r="E68" s="1"/>
      <c r="F68" s="91" t="s">
        <v>24</v>
      </c>
      <c r="G68" s="114" t="s">
        <v>97</v>
      </c>
      <c r="H68" s="68">
        <v>250000</v>
      </c>
      <c r="I68" s="69">
        <v>500000</v>
      </c>
      <c r="J68" s="89">
        <f>H68-I68</f>
        <v>-250000</v>
      </c>
    </row>
    <row r="69" spans="1:10" x14ac:dyDescent="0.3">
      <c r="A69" s="2"/>
      <c r="B69" s="2"/>
      <c r="C69" s="1"/>
      <c r="D69" s="1"/>
      <c r="E69" s="1"/>
      <c r="F69" s="91"/>
      <c r="G69" s="114" t="s">
        <v>98</v>
      </c>
      <c r="H69" s="68">
        <v>4000000</v>
      </c>
      <c r="I69" s="69">
        <v>7000000</v>
      </c>
      <c r="J69" s="89">
        <f>H69-I69</f>
        <v>-3000000</v>
      </c>
    </row>
    <row r="70" spans="1:10" x14ac:dyDescent="0.3">
      <c r="A70" s="2"/>
      <c r="B70" s="2"/>
      <c r="C70" s="1"/>
      <c r="D70" s="1"/>
      <c r="E70" s="1"/>
      <c r="F70" s="91"/>
      <c r="G70" s="114" t="s">
        <v>99</v>
      </c>
      <c r="H70" s="68">
        <v>3000000</v>
      </c>
      <c r="I70" s="69">
        <v>0</v>
      </c>
      <c r="J70" s="89">
        <f>H70-I70</f>
        <v>3000000</v>
      </c>
    </row>
    <row r="71" spans="1:10" x14ac:dyDescent="0.3">
      <c r="A71" s="2"/>
      <c r="B71" s="2"/>
      <c r="C71" s="1"/>
      <c r="D71" s="1"/>
      <c r="E71" s="1"/>
      <c r="F71" s="119" t="s">
        <v>100</v>
      </c>
      <c r="G71" s="120"/>
      <c r="H71" s="121">
        <f>SUM(H72:H73)</f>
        <v>12584554</v>
      </c>
      <c r="I71" s="122">
        <v>8984554</v>
      </c>
      <c r="J71" s="123">
        <f>SUM(J72:J73)</f>
        <v>3600000</v>
      </c>
    </row>
    <row r="72" spans="1:10" x14ac:dyDescent="0.3">
      <c r="A72" s="2"/>
      <c r="B72" s="2"/>
      <c r="C72" s="1"/>
      <c r="D72" s="1"/>
      <c r="E72" s="1"/>
      <c r="F72" s="91" t="s">
        <v>24</v>
      </c>
      <c r="G72" s="114" t="s">
        <v>101</v>
      </c>
      <c r="H72" s="68">
        <v>5480000</v>
      </c>
      <c r="I72" s="69">
        <v>1880000</v>
      </c>
      <c r="J72" s="89">
        <f>H72-I72</f>
        <v>3600000</v>
      </c>
    </row>
    <row r="73" spans="1:10" x14ac:dyDescent="0.3">
      <c r="A73" s="2"/>
      <c r="B73" s="2"/>
      <c r="C73" s="1"/>
      <c r="D73" s="1"/>
      <c r="E73" s="1"/>
      <c r="F73" s="98"/>
      <c r="G73" s="114" t="s">
        <v>71</v>
      </c>
      <c r="H73" s="68">
        <v>7104554</v>
      </c>
      <c r="I73" s="69">
        <v>7104554</v>
      </c>
      <c r="J73" s="89">
        <f>H73-I73</f>
        <v>0</v>
      </c>
    </row>
    <row r="74" spans="1:10" x14ac:dyDescent="0.3">
      <c r="A74" s="2"/>
      <c r="B74" s="2"/>
      <c r="C74" s="1"/>
      <c r="D74" s="1"/>
      <c r="E74" s="1"/>
      <c r="F74" s="142" t="s">
        <v>27</v>
      </c>
      <c r="G74" s="143"/>
      <c r="H74" s="144">
        <f>SUM(H75:H76)</f>
        <v>10325600</v>
      </c>
      <c r="I74" s="145">
        <v>8631560</v>
      </c>
      <c r="J74" s="146">
        <f>H74-I74</f>
        <v>1694040</v>
      </c>
    </row>
    <row r="75" spans="1:10" x14ac:dyDescent="0.3">
      <c r="A75" s="2"/>
      <c r="B75" s="2"/>
      <c r="C75" s="1"/>
      <c r="D75" s="1"/>
      <c r="E75" s="1"/>
      <c r="F75" s="85" t="s">
        <v>27</v>
      </c>
      <c r="G75" s="114" t="s">
        <v>102</v>
      </c>
      <c r="H75" s="68">
        <v>500000</v>
      </c>
      <c r="I75" s="69">
        <v>1100000</v>
      </c>
      <c r="J75" s="89">
        <f>H75-I75</f>
        <v>-600000</v>
      </c>
    </row>
    <row r="76" spans="1:10" ht="17.25" thickBot="1" x14ac:dyDescent="0.35">
      <c r="A76" s="2"/>
      <c r="B76" s="2"/>
      <c r="C76" s="1"/>
      <c r="D76" s="1"/>
      <c r="E76" s="1"/>
      <c r="F76" s="98"/>
      <c r="G76" s="114" t="s">
        <v>26</v>
      </c>
      <c r="H76" s="147">
        <v>9825600</v>
      </c>
      <c r="I76" s="148">
        <v>7531560</v>
      </c>
      <c r="J76" s="89">
        <f>H76-I76</f>
        <v>2294040</v>
      </c>
    </row>
  </sheetData>
  <sheetProtection algorithmName="SHA-512" hashValue="6ldyUA/jRIL3UZOztyueZ0xGgkQ05muYVGt1ZDgYGljDaMXP451LjNGN3QYX2Y8CxwWxwbrwPtiOH6kcV6YZCA==" saltValue="bHNQ5L7ZmsWPNzCvWi35AA==" spinCount="100000" sheet="1" objects="1" scenarios="1"/>
  <mergeCells count="31">
    <mergeCell ref="F61:G61"/>
    <mergeCell ref="F63:G63"/>
    <mergeCell ref="F65:G65"/>
    <mergeCell ref="F67:G67"/>
    <mergeCell ref="F71:G71"/>
    <mergeCell ref="F74:G74"/>
    <mergeCell ref="F39:G39"/>
    <mergeCell ref="F41:G41"/>
    <mergeCell ref="F50:G50"/>
    <mergeCell ref="F53:G53"/>
    <mergeCell ref="F57:G57"/>
    <mergeCell ref="F59:G59"/>
    <mergeCell ref="F22:G22"/>
    <mergeCell ref="F25:G25"/>
    <mergeCell ref="F26:G26"/>
    <mergeCell ref="F31:G31"/>
    <mergeCell ref="F35:G35"/>
    <mergeCell ref="F37:G37"/>
    <mergeCell ref="A6:B6"/>
    <mergeCell ref="F6:G6"/>
    <mergeCell ref="A7:A8"/>
    <mergeCell ref="A12:B12"/>
    <mergeCell ref="F12:G12"/>
    <mergeCell ref="F15:G15"/>
    <mergeCell ref="A1:J1"/>
    <mergeCell ref="A2:B2"/>
    <mergeCell ref="H2:J2"/>
    <mergeCell ref="A3:E3"/>
    <mergeCell ref="F3:J3"/>
    <mergeCell ref="A5:B5"/>
    <mergeCell ref="F5:G5"/>
  </mergeCells>
  <phoneticPr fontId="4" type="noConversion"/>
  <printOptions horizontalCentered="1"/>
  <pageMargins left="0.51181102362204722" right="0.31496062992125984" top="0.55118110236220474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세입세출예산 공고(추경)</vt:lpstr>
      <vt:lpstr>1. 세입세출총괄표</vt:lpstr>
      <vt:lpstr>'1. 세입세출총괄표'!Print_Area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2020-10-05T05:46:34Z</dcterms:created>
  <dcterms:modified xsi:type="dcterms:W3CDTF">2020-10-13T07:11:07Z</dcterms:modified>
</cp:coreProperties>
</file>