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본예산(법인제출)\"/>
    </mc:Choice>
  </mc:AlternateContent>
  <bookViews>
    <workbookView xWindow="-120" yWindow="-120" windowWidth="29040" windowHeight="15840" tabRatio="903" activeTab="2"/>
  </bookViews>
  <sheets>
    <sheet name="표지" sheetId="7" r:id="rId1"/>
    <sheet name="예산총칙" sheetId="148" r:id="rId2"/>
    <sheet name="2020년 예산 총괄표" sheetId="154" r:id="rId3"/>
    <sheet name="세입 명세서" sheetId="155" r:id="rId4"/>
    <sheet name="세출 명세서" sheetId="156" r:id="rId5"/>
  </sheets>
  <definedNames>
    <definedName name="_xlnm.Print_Area" localSheetId="2">'2020년 예산 총괄표'!$A$1:$M$59</definedName>
    <definedName name="_xlnm.Print_Area" localSheetId="3">'세입 명세서'!$A$1:$G$23</definedName>
    <definedName name="_xlnm.Print_Area" localSheetId="4">'세출 명세서'!$A$1:$G$54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54" l="1"/>
  <c r="D48" i="156" l="1"/>
  <c r="F5" i="155"/>
  <c r="F10" i="155"/>
  <c r="F15" i="155"/>
  <c r="F19" i="155"/>
  <c r="F25" i="154"/>
  <c r="F18" i="154"/>
  <c r="F16" i="154"/>
  <c r="F13" i="154"/>
  <c r="F8" i="154"/>
  <c r="E5" i="155"/>
  <c r="L58" i="154"/>
  <c r="L53" i="154"/>
  <c r="K56" i="154"/>
  <c r="L56" i="154" s="1"/>
  <c r="J56" i="154"/>
  <c r="K58" i="154"/>
  <c r="K53" i="154"/>
  <c r="J53" i="154"/>
  <c r="J23" i="154"/>
  <c r="K23" i="154"/>
  <c r="L23" i="154"/>
  <c r="L13" i="154"/>
  <c r="L20" i="154"/>
  <c r="K20" i="154"/>
  <c r="J20" i="154"/>
  <c r="K13" i="154"/>
  <c r="J13" i="154"/>
  <c r="J10" i="154"/>
  <c r="K10" i="154"/>
  <c r="L10" i="154"/>
  <c r="D25" i="154"/>
  <c r="D22" i="154"/>
  <c r="D18" i="154"/>
  <c r="D16" i="154"/>
  <c r="D13" i="154"/>
  <c r="D8" i="154"/>
  <c r="D59" i="154" s="1"/>
  <c r="F21" i="154" l="1"/>
  <c r="E8" i="154"/>
  <c r="E13" i="154"/>
  <c r="E16" i="154"/>
  <c r="E18" i="154"/>
  <c r="E22" i="154"/>
  <c r="E25" i="154"/>
  <c r="E59" i="154"/>
  <c r="E7" i="156" l="1"/>
  <c r="D7" i="156"/>
  <c r="F7" i="156" l="1"/>
  <c r="F53" i="156" l="1"/>
  <c r="E53" i="156"/>
  <c r="D53" i="156"/>
  <c r="E51" i="156"/>
  <c r="D51" i="156"/>
  <c r="D21" i="156"/>
  <c r="E22" i="155"/>
  <c r="D22" i="155"/>
  <c r="E19" i="155"/>
  <c r="D19" i="155"/>
  <c r="D13" i="155"/>
  <c r="E13" i="155"/>
  <c r="F13" i="155" s="1"/>
  <c r="F23" i="155" s="1"/>
  <c r="E10" i="155"/>
  <c r="D10" i="155"/>
  <c r="D5" i="155"/>
  <c r="J58" i="154"/>
  <c r="F15" i="154"/>
  <c r="L9" i="154"/>
  <c r="L8" i="154"/>
  <c r="F50" i="156"/>
  <c r="F51" i="156" s="1"/>
  <c r="E48" i="156"/>
  <c r="F47" i="156"/>
  <c r="F46" i="156"/>
  <c r="F45" i="156"/>
  <c r="F44" i="156"/>
  <c r="F43" i="156"/>
  <c r="F42" i="156"/>
  <c r="F41" i="156"/>
  <c r="F40" i="156"/>
  <c r="F39" i="156"/>
  <c r="F38" i="156"/>
  <c r="F37" i="156"/>
  <c r="F36" i="156"/>
  <c r="F35" i="156"/>
  <c r="F34" i="156"/>
  <c r="F33" i="156"/>
  <c r="F32" i="156"/>
  <c r="F31" i="156"/>
  <c r="F30" i="156"/>
  <c r="F29" i="156"/>
  <c r="F28" i="156"/>
  <c r="F27" i="156"/>
  <c r="F26" i="156"/>
  <c r="F25" i="156"/>
  <c r="F24" i="156"/>
  <c r="F23" i="156"/>
  <c r="F22" i="156"/>
  <c r="E21" i="156"/>
  <c r="F20" i="156"/>
  <c r="F19" i="156"/>
  <c r="E17" i="156"/>
  <c r="D17" i="156"/>
  <c r="F16" i="156"/>
  <c r="F15" i="156"/>
  <c r="F14" i="156"/>
  <c r="F13" i="156"/>
  <c r="F12" i="156"/>
  <c r="F11" i="156"/>
  <c r="E10" i="156"/>
  <c r="D10" i="156"/>
  <c r="D18" i="156" s="1"/>
  <c r="F9" i="156"/>
  <c r="F8" i="156"/>
  <c r="F6" i="156"/>
  <c r="F5" i="156"/>
  <c r="F4" i="156"/>
  <c r="F21" i="155"/>
  <c r="F20" i="155"/>
  <c r="F17" i="155"/>
  <c r="F16" i="155"/>
  <c r="E15" i="155"/>
  <c r="D15" i="155"/>
  <c r="F14" i="155"/>
  <c r="F11" i="155"/>
  <c r="F9" i="155"/>
  <c r="F8" i="155"/>
  <c r="F7" i="155"/>
  <c r="F6" i="155"/>
  <c r="F4" i="155"/>
  <c r="L55" i="154"/>
  <c r="L52" i="154"/>
  <c r="L51" i="154"/>
  <c r="L50" i="154"/>
  <c r="L49" i="154"/>
  <c r="L48" i="154"/>
  <c r="L47" i="154"/>
  <c r="L46" i="154"/>
  <c r="L45" i="154"/>
  <c r="L44" i="154"/>
  <c r="L43" i="154"/>
  <c r="L42" i="154"/>
  <c r="L41" i="154"/>
  <c r="L40" i="154"/>
  <c r="L39" i="154"/>
  <c r="L38" i="154"/>
  <c r="L37" i="154"/>
  <c r="L36" i="154"/>
  <c r="L35" i="154"/>
  <c r="L34" i="154"/>
  <c r="L33" i="154"/>
  <c r="L32" i="154"/>
  <c r="L31" i="154"/>
  <c r="L27" i="154"/>
  <c r="L26" i="154"/>
  <c r="L25" i="154"/>
  <c r="L24" i="154"/>
  <c r="L21" i="154"/>
  <c r="L22" i="154"/>
  <c r="F24" i="154"/>
  <c r="F23" i="154"/>
  <c r="L19" i="154"/>
  <c r="L18" i="154"/>
  <c r="F20" i="154"/>
  <c r="L17" i="154"/>
  <c r="F19" i="154"/>
  <c r="L16" i="154"/>
  <c r="L15" i="154"/>
  <c r="F17" i="154"/>
  <c r="L14" i="154"/>
  <c r="F14" i="154"/>
  <c r="L12" i="154"/>
  <c r="L11" i="154"/>
  <c r="F12" i="154"/>
  <c r="F11" i="154"/>
  <c r="F10" i="154"/>
  <c r="F9" i="154"/>
  <c r="L7" i="154"/>
  <c r="F7" i="154"/>
  <c r="F48" i="156" l="1"/>
  <c r="D54" i="156"/>
  <c r="E18" i="156"/>
  <c r="E54" i="156" s="1"/>
  <c r="D23" i="155"/>
  <c r="E23" i="155"/>
  <c r="J59" i="154"/>
  <c r="K59" i="154"/>
  <c r="F21" i="156"/>
  <c r="F17" i="156"/>
  <c r="F18" i="156" s="1"/>
  <c r="F10" i="156"/>
  <c r="F22" i="155"/>
  <c r="F54" i="156" l="1"/>
  <c r="L59" i="154"/>
  <c r="F59" i="154"/>
</calcChain>
</file>

<file path=xl/sharedStrings.xml><?xml version="1.0" encoding="utf-8"?>
<sst xmlns="http://schemas.openxmlformats.org/spreadsheetml/2006/main" count="284" uniqueCount="185">
  <si>
    <t>자산취득비</t>
    <phoneticPr fontId="3" type="noConversion"/>
  </si>
  <si>
    <t>잡지출</t>
    <phoneticPr fontId="3" type="noConversion"/>
  </si>
  <si>
    <t>비지정후원금</t>
    <phoneticPr fontId="3" type="noConversion"/>
  </si>
  <si>
    <t>반환금</t>
    <phoneticPr fontId="3" type="noConversion"/>
  </si>
  <si>
    <t>운영비</t>
  </si>
  <si>
    <t>기타보조금</t>
  </si>
  <si>
    <t>회의비</t>
  </si>
  <si>
    <t>예  산  총  칙</t>
    <phoneticPr fontId="3" type="noConversion"/>
  </si>
  <si>
    <t>회 계 별</t>
    <phoneticPr fontId="3" type="noConversion"/>
  </si>
  <si>
    <t>세입세출 예산 총액(원)</t>
    <phoneticPr fontId="3" type="noConversion"/>
  </si>
  <si>
    <t>일시차입 한도액</t>
    <phoneticPr fontId="3" type="noConversion"/>
  </si>
  <si>
    <t>합     계</t>
    <phoneticPr fontId="3" type="noConversion"/>
  </si>
  <si>
    <t>일 반 회 계</t>
    <phoneticPr fontId="3" type="noConversion"/>
  </si>
  <si>
    <t>특 별 회 계</t>
    <phoneticPr fontId="3" type="noConversion"/>
  </si>
  <si>
    <t>사회복지법인 안양복지관의 시설 안양보육원의 2004년도 총 세입과 세출액은 \1,157,804천원입니다.</t>
    <phoneticPr fontId="3" type="noConversion"/>
  </si>
  <si>
    <t>세입의  주요  재원은</t>
    <phoneticPr fontId="3" type="noConversion"/>
  </si>
  <si>
    <t>제6조 : 국가 또는 지방자치단체로부터 교부된 보조금, 지정후원금 및 수익자부담 경비등은 추가경정
예산의 성립 이전이라도 보조금등 수입목적에 적절한 경우 먼저 사용할 수 있으며, 이는 차기 추가경정 
예산에 반영하여야 한다.</t>
    <phoneticPr fontId="3" type="noConversion"/>
  </si>
  <si>
    <t>자본보조금</t>
    <phoneticPr fontId="3" type="noConversion"/>
  </si>
  <si>
    <t>비고</t>
    <phoneticPr fontId="16" type="noConversion"/>
  </si>
  <si>
    <t>보조금수입</t>
    <phoneticPr fontId="16" type="noConversion"/>
  </si>
  <si>
    <t>인건비</t>
    <phoneticPr fontId="16" type="noConversion"/>
  </si>
  <si>
    <t>업무추진비</t>
    <phoneticPr fontId="16" type="noConversion"/>
  </si>
  <si>
    <t>운영비</t>
    <phoneticPr fontId="16" type="noConversion"/>
  </si>
  <si>
    <t>시설비</t>
    <phoneticPr fontId="16" type="noConversion"/>
  </si>
  <si>
    <t>사업비</t>
    <phoneticPr fontId="16" type="noConversion"/>
  </si>
  <si>
    <t>예비비</t>
    <phoneticPr fontId="16" type="noConversion"/>
  </si>
  <si>
    <t>세   입</t>
    <phoneticPr fontId="16" type="noConversion"/>
  </si>
  <si>
    <t>세    출</t>
    <phoneticPr fontId="16" type="noConversion"/>
  </si>
  <si>
    <t>과목</t>
    <phoneticPr fontId="16" type="noConversion"/>
  </si>
  <si>
    <t>예산액</t>
    <phoneticPr fontId="16" type="noConversion"/>
  </si>
  <si>
    <t>증감(B-A)</t>
    <phoneticPr fontId="16" type="noConversion"/>
  </si>
  <si>
    <t>관</t>
  </si>
  <si>
    <t>항</t>
  </si>
  <si>
    <t>목</t>
  </si>
  <si>
    <t>금액</t>
    <phoneticPr fontId="16" type="noConversion"/>
  </si>
  <si>
    <t>사업수입</t>
    <phoneticPr fontId="16" type="noConversion"/>
  </si>
  <si>
    <t>급여</t>
    <phoneticPr fontId="16" type="noConversion"/>
  </si>
  <si>
    <t>국고보조금</t>
    <phoneticPr fontId="16" type="noConversion"/>
  </si>
  <si>
    <t>퇴직금및퇴직적립금</t>
    <phoneticPr fontId="16" type="noConversion"/>
  </si>
  <si>
    <t>시도보조금</t>
    <phoneticPr fontId="16" type="noConversion"/>
  </si>
  <si>
    <t>사회보험부담금</t>
    <phoneticPr fontId="16" type="noConversion"/>
  </si>
  <si>
    <t>시군구보조금</t>
    <phoneticPr fontId="16" type="noConversion"/>
  </si>
  <si>
    <t>사무비</t>
    <phoneticPr fontId="16" type="noConversion"/>
  </si>
  <si>
    <t>기타보조금</t>
    <phoneticPr fontId="16" type="noConversion"/>
  </si>
  <si>
    <t>기관운영비</t>
    <phoneticPr fontId="16" type="noConversion"/>
  </si>
  <si>
    <t>회의비</t>
    <phoneticPr fontId="16" type="noConversion"/>
  </si>
  <si>
    <t>지정후원금</t>
    <phoneticPr fontId="16" type="noConversion"/>
  </si>
  <si>
    <t>후원금수입</t>
    <phoneticPr fontId="16" type="noConversion"/>
  </si>
  <si>
    <t>후원금 수입</t>
    <phoneticPr fontId="16" type="noConversion"/>
  </si>
  <si>
    <t>여비</t>
    <phoneticPr fontId="16" type="noConversion"/>
  </si>
  <si>
    <t>법인전입금</t>
    <phoneticPr fontId="16" type="noConversion"/>
  </si>
  <si>
    <t>수용비및수수료</t>
    <phoneticPr fontId="16" type="noConversion"/>
  </si>
  <si>
    <t>전입금</t>
    <phoneticPr fontId="16" type="noConversion"/>
  </si>
  <si>
    <t>공공요금</t>
    <phoneticPr fontId="16" type="noConversion"/>
  </si>
  <si>
    <t>전년도이월금</t>
    <phoneticPr fontId="16" type="noConversion"/>
  </si>
  <si>
    <t>제세공과금</t>
    <phoneticPr fontId="16" type="noConversion"/>
  </si>
  <si>
    <t>전년도이월금(후원금)</t>
    <phoneticPr fontId="16" type="noConversion"/>
  </si>
  <si>
    <t>차량비</t>
    <phoneticPr fontId="16" type="noConversion"/>
  </si>
  <si>
    <t>이월금</t>
    <phoneticPr fontId="16" type="noConversion"/>
  </si>
  <si>
    <t>기타운영비</t>
    <phoneticPr fontId="16" type="noConversion"/>
  </si>
  <si>
    <t>기타예금이자수입</t>
    <phoneticPr fontId="16" type="noConversion"/>
  </si>
  <si>
    <t>기타잡수입</t>
    <phoneticPr fontId="16" type="noConversion"/>
  </si>
  <si>
    <t>잡수입</t>
    <phoneticPr fontId="16" type="noConversion"/>
  </si>
  <si>
    <t>시설장비유지비</t>
    <phoneticPr fontId="16" type="noConversion"/>
  </si>
  <si>
    <t>자산취득비</t>
    <phoneticPr fontId="16" type="noConversion"/>
  </si>
  <si>
    <t>재산조성비</t>
    <phoneticPr fontId="16" type="noConversion"/>
  </si>
  <si>
    <t>가족관계</t>
    <phoneticPr fontId="16" type="noConversion"/>
  </si>
  <si>
    <t>가족생활</t>
    <phoneticPr fontId="16" type="noConversion"/>
  </si>
  <si>
    <t>가족돌봄</t>
    <phoneticPr fontId="16" type="noConversion"/>
  </si>
  <si>
    <t>가족과함께하는
지역공동체</t>
    <phoneticPr fontId="16" type="noConversion"/>
  </si>
  <si>
    <t>세     입</t>
    <phoneticPr fontId="16" type="noConversion"/>
  </si>
  <si>
    <t>당초(A)</t>
    <phoneticPr fontId="16" type="noConversion"/>
  </si>
  <si>
    <t>추경(B)</t>
    <phoneticPr fontId="16" type="noConversion"/>
  </si>
  <si>
    <t>방문교육</t>
    <phoneticPr fontId="16" type="noConversion"/>
  </si>
  <si>
    <t>통번역</t>
    <phoneticPr fontId="16" type="noConversion"/>
  </si>
  <si>
    <t>언어발달</t>
    <phoneticPr fontId="16" type="noConversion"/>
  </si>
  <si>
    <t>글로벌마을학당</t>
    <phoneticPr fontId="16" type="noConversion"/>
  </si>
  <si>
    <t>직업훈련교육</t>
    <phoneticPr fontId="16" type="noConversion"/>
  </si>
  <si>
    <t>복지수당</t>
    <phoneticPr fontId="16" type="noConversion"/>
  </si>
  <si>
    <t>법정제수당</t>
    <phoneticPr fontId="16" type="noConversion"/>
  </si>
  <si>
    <t>방문지도사처우개선</t>
    <phoneticPr fontId="16" type="noConversion"/>
  </si>
  <si>
    <t>지구촌어울마당</t>
    <phoneticPr fontId="16" type="noConversion"/>
  </si>
  <si>
    <t>아이낳기좋은세상</t>
    <phoneticPr fontId="16" type="noConversion"/>
  </si>
  <si>
    <t>아빠와 자녀가
함께하는 힐링데이</t>
    <phoneticPr fontId="16" type="noConversion"/>
  </si>
  <si>
    <t>이혼전후미성년자녀부모교육-법원연계</t>
    <phoneticPr fontId="16" type="noConversion"/>
  </si>
  <si>
    <t>예비비 및 기타</t>
    <phoneticPr fontId="16" type="noConversion"/>
  </si>
  <si>
    <t>세입 합계</t>
    <phoneticPr fontId="16" type="noConversion"/>
  </si>
  <si>
    <t>세출합계</t>
    <phoneticPr fontId="16" type="noConversion"/>
  </si>
  <si>
    <t>(단위:  원)</t>
    <phoneticPr fontId="3" type="noConversion"/>
  </si>
  <si>
    <t>과  목</t>
    <phoneticPr fontId="16" type="noConversion"/>
  </si>
  <si>
    <t>예  산  액</t>
    <phoneticPr fontId="16" type="noConversion"/>
  </si>
  <si>
    <t>증감</t>
    <phoneticPr fontId="16" type="noConversion"/>
  </si>
  <si>
    <t>보조금수입</t>
  </si>
  <si>
    <t>국고보조금</t>
  </si>
  <si>
    <t>시도보조금</t>
  </si>
  <si>
    <t>시군구보조금</t>
  </si>
  <si>
    <t>보조금 수입 합계</t>
    <phoneticPr fontId="16" type="noConversion"/>
  </si>
  <si>
    <t>후원금수입</t>
  </si>
  <si>
    <t>지정후원금</t>
  </si>
  <si>
    <t>후원금 수입 합계</t>
    <phoneticPr fontId="16" type="noConversion"/>
  </si>
  <si>
    <t>전입금</t>
  </si>
  <si>
    <t>전입금 합계</t>
    <phoneticPr fontId="16" type="noConversion"/>
  </si>
  <si>
    <t xml:space="preserve">이월금 </t>
    <phoneticPr fontId="16" type="noConversion"/>
  </si>
  <si>
    <t>이월금 합계</t>
    <phoneticPr fontId="16" type="noConversion"/>
  </si>
  <si>
    <t>세입 예산 총계</t>
    <phoneticPr fontId="16" type="noConversion"/>
  </si>
  <si>
    <t>과 목</t>
    <phoneticPr fontId="16" type="noConversion"/>
  </si>
  <si>
    <t>사무비</t>
  </si>
  <si>
    <t>인건비</t>
  </si>
  <si>
    <t>급여</t>
  </si>
  <si>
    <t>퇴직금 및 퇴직적립</t>
    <phoneticPr fontId="16" type="noConversion"/>
  </si>
  <si>
    <t>사회보험 부담금</t>
    <phoneticPr fontId="16" type="noConversion"/>
  </si>
  <si>
    <t>인건비  소계</t>
    <phoneticPr fontId="16" type="noConversion"/>
  </si>
  <si>
    <t>업무추진비</t>
  </si>
  <si>
    <t>기관운영비</t>
  </si>
  <si>
    <t>업무추진비 소계</t>
    <phoneticPr fontId="16" type="noConversion"/>
  </si>
  <si>
    <t>여비</t>
  </si>
  <si>
    <t>수용비 및 수수료</t>
    <phoneticPr fontId="16" type="noConversion"/>
  </si>
  <si>
    <t>공공요금</t>
  </si>
  <si>
    <t>제세공과금</t>
  </si>
  <si>
    <t>차량비</t>
  </si>
  <si>
    <t>기타운영비</t>
  </si>
  <si>
    <t>운영비 소계</t>
    <phoneticPr fontId="16" type="noConversion"/>
  </si>
  <si>
    <t>사무비 합계</t>
    <phoneticPr fontId="16" type="noConversion"/>
  </si>
  <si>
    <t>재산조성비</t>
  </si>
  <si>
    <t>시설비</t>
  </si>
  <si>
    <t>재산 조성비 합계</t>
    <phoneticPr fontId="16" type="noConversion"/>
  </si>
  <si>
    <t>가족공동체</t>
    <phoneticPr fontId="16" type="noConversion"/>
  </si>
  <si>
    <t>아빠와 자녀가 함께하는 힐링데이</t>
    <phoneticPr fontId="16" type="noConversion"/>
  </si>
  <si>
    <t>사업비 합계</t>
    <phoneticPr fontId="16" type="noConversion"/>
  </si>
  <si>
    <t>세출 예산 총계</t>
    <phoneticPr fontId="16" type="noConversion"/>
  </si>
  <si>
    <r>
      <t>정읍시건강가정</t>
    </r>
    <r>
      <rPr>
        <sz val="24"/>
        <rFont val="맑은 고딕"/>
        <family val="3"/>
        <charset val="129"/>
      </rPr>
      <t>〮</t>
    </r>
    <r>
      <rPr>
        <sz val="24"/>
        <rFont val="HY견명조"/>
        <family val="1"/>
        <charset val="129"/>
      </rPr>
      <t>다문화가족지원센터</t>
    </r>
    <phoneticPr fontId="3" type="noConversion"/>
  </si>
  <si>
    <t xml:space="preserve">제7조 : 세출경비의 부족이 생겼을 때는 사회복지법인 재무, 회계 규칙 제16조에 의거하여 예산을 전용할
수 있다. 단, 동일 항내의 목간전용이 불가피한 경우에는 시설장에게 그 권한을 위임한다. </t>
    <phoneticPr fontId="3" type="noConversion"/>
  </si>
  <si>
    <t>전년도이월금(법인전입금)</t>
    <phoneticPr fontId="3" type="noConversion"/>
  </si>
  <si>
    <t>특수목적한국어</t>
    <phoneticPr fontId="16" type="noConversion"/>
  </si>
  <si>
    <t>종사자인력보강</t>
    <phoneticPr fontId="16" type="noConversion"/>
  </si>
  <si>
    <t>이중언어환경조성</t>
    <phoneticPr fontId="16" type="noConversion"/>
  </si>
  <si>
    <t>다문화청소년진로지원</t>
    <phoneticPr fontId="16" type="noConversion"/>
  </si>
  <si>
    <t>다문화직원국외연수</t>
    <phoneticPr fontId="16" type="noConversion"/>
  </si>
  <si>
    <t>찾아가는결혼이주여성 다이음</t>
    <phoneticPr fontId="16" type="noConversion"/>
  </si>
  <si>
    <t>공동육아나눔터</t>
    <phoneticPr fontId="16" type="noConversion"/>
  </si>
  <si>
    <t>다문화가족사례관리</t>
    <phoneticPr fontId="16" type="noConversion"/>
  </si>
  <si>
    <t>다문화가족
교육생자녀돌봄</t>
    <phoneticPr fontId="16" type="noConversion"/>
  </si>
  <si>
    <t>결혼이주여성멘토링</t>
    <phoneticPr fontId="16" type="noConversion"/>
  </si>
  <si>
    <t>사업 수입 합계</t>
    <phoneticPr fontId="16" type="noConversion"/>
  </si>
  <si>
    <t>다문화청소년진로</t>
    <phoneticPr fontId="16" type="noConversion"/>
  </si>
  <si>
    <t>다문화가족교육생자녀돌봄</t>
    <phoneticPr fontId="16" type="noConversion"/>
  </si>
  <si>
    <t>이혼전후미성년자녀부모교육-
법원연계</t>
    <phoneticPr fontId="16" type="noConversion"/>
  </si>
  <si>
    <t>찾아가는결혼이주여성다이음</t>
    <phoneticPr fontId="16" type="noConversion"/>
  </si>
  <si>
    <t xml:space="preserve">제2조 : 2020년도 정읍시건강가정다문화가족지원센터 세입, 세출 예산의 명세는 별첨"세입, 세출 예산"과 같다. </t>
    <phoneticPr fontId="3" type="noConversion"/>
  </si>
  <si>
    <t>2020년도 정읍시건강가정다문화가족지원센터 세입, 세출 예산을 다음과 같이 편성한다.</t>
    <phoneticPr fontId="3" type="noConversion"/>
  </si>
  <si>
    <t>제1조 : 2020년도 정정읍시건강가정다문화가족지원센터 세입, 세출 예산 총액은 다음과 같다.</t>
    <phoneticPr fontId="3" type="noConversion"/>
  </si>
  <si>
    <t>2020 예산안</t>
    <phoneticPr fontId="16" type="noConversion"/>
  </si>
  <si>
    <t>산출내역</t>
    <phoneticPr fontId="16" type="noConversion"/>
  </si>
  <si>
    <t>산출내역</t>
    <phoneticPr fontId="16" type="noConversion"/>
  </si>
  <si>
    <t>운영위원회의비 100,000원*5회=500,000원
부서운영비 100,000원*4회=400,000원</t>
    <phoneticPr fontId="3" type="noConversion"/>
  </si>
  <si>
    <t>8명*100,000원*12개월=9,600,000원</t>
    <phoneticPr fontId="3" type="noConversion"/>
  </si>
  <si>
    <t>전화요금 250,000원*12개월=3,000,000원
상하수도요금 100,000원*12개월=1,200,000원</t>
    <phoneticPr fontId="3" type="noConversion"/>
  </si>
  <si>
    <t>화재보험,영업배상책임보험,신용보증보1,500,000원
자동차보험료 1,340,000원
자동차세(환경부담금 포함) 160,000원</t>
    <phoneticPr fontId="3" type="noConversion"/>
  </si>
  <si>
    <t>차량유류대금 100,000원*12개월=1,200,000원
차량정비,유지,소모품대금 등 650,000원</t>
    <phoneticPr fontId="3" type="noConversion"/>
  </si>
  <si>
    <t>직원교육비 2,000,000원*2분기=4,000,000원</t>
    <phoneticPr fontId="3" type="noConversion"/>
  </si>
  <si>
    <t>시설물유지관리비 1,000,000원</t>
    <phoneticPr fontId="3" type="noConversion"/>
  </si>
  <si>
    <t>컴퓨터구입 800,000원*3대=2,400,000원
집기류구입550,000*2분기=1,100,000</t>
    <phoneticPr fontId="3" type="noConversion"/>
  </si>
  <si>
    <t xml:space="preserve">센터장                      267,560원×12개월 =3,210.720원
사무국장                   242,850원×11개월=2,671,350원
선임팀원                   191,950원×12개월=2,303,400원
팀     원1                           178,430×2개월=356,860원
                                     185,680×10개월=1,856,800원
팀     원2                       171,730원×3개월 =515,190원
                                      178,430×9개월=1,605,870원
팀     원3                        165,600원×2개월=331,200원
                                     171,730×10개월=1,717,300원
팀     원4                      159,450원×1개월 =159,450원
                                 165,600원×11개월=1,821,600원
팀     원5                  171,730원×11개월 =1,889,030원      </t>
    <phoneticPr fontId="3" type="noConversion"/>
  </si>
  <si>
    <t xml:space="preserve">센터장                       322,330원×12개월 =3,867,960원
사무국장                    292,550원×11개월=3,218,050원
선임팀원                    231,230원×12개월=2,774,760원
팀     원1                           214,930×2개월=429,860원
                                     223,670×10개월=2,236,700원
팀     원2                       206,870원×3개월 =620,610원
                                      214,930×9개월=1,934,370원
팀     원3                        199,470원×2개월=398,940원
                                     206,870×10개월=2,068,700원
팀     원4                       192,090원×1개월 =192,090원
                                 199,470원×11개월=2,194,170원
팀     원5                   206,870원×11개월 =2,275,570원      </t>
    <phoneticPr fontId="3" type="noConversion"/>
  </si>
  <si>
    <t>센터장                  3,210,700원×12개월 =38,528,400원
사무국장                2,671,350원×11개월=32,055,100원
선임팀원               2,303,400원×12개월=27,640,800원
팀     원1                      2,141,100×2개월=4,282,200원
            2,228,100×10개월=22,281,000원
팀     원2                  2,060,700원×3개월 =6,182,100원
 2,141,100원×10개월=19,269,900원
팀     원3                   1,987,100원×2개월=3,974,200원
2,060,700원×10개월=20,607,000원
팀     원4                 1,913,400원×1개월 =1,913,400원
     1,987,100원×11개월=21,858,100원
팀     원5              2,060,700원×12개월 =22,667,700원</t>
    <phoneticPr fontId="16" type="noConversion"/>
  </si>
  <si>
    <t>반환금</t>
    <phoneticPr fontId="16" type="noConversion"/>
  </si>
  <si>
    <t>예비비</t>
    <phoneticPr fontId="16" type="noConversion"/>
  </si>
  <si>
    <t>전년도이월금(법인전입금)</t>
    <phoneticPr fontId="3" type="noConversion"/>
  </si>
  <si>
    <t xml:space="preserve">제3조 : 2020년도 명시 이월 사업은 해당사항 없다. </t>
    <phoneticPr fontId="3" type="noConversion"/>
  </si>
  <si>
    <t xml:space="preserve">제4조 : 2020년도 계속비 사업은 해당사항 없다. </t>
    <phoneticPr fontId="3" type="noConversion"/>
  </si>
  <si>
    <t>2019 예산(A)</t>
    <phoneticPr fontId="16" type="noConversion"/>
  </si>
  <si>
    <t>2020 예산(B)</t>
    <phoneticPr fontId="16" type="noConversion"/>
  </si>
  <si>
    <t>신규사업</t>
    <phoneticPr fontId="3" type="noConversion"/>
  </si>
  <si>
    <t xml:space="preserve">제5조 : 2020년도 예비비는 1,540,282원으로 한다. </t>
    <phoneticPr fontId="3" type="noConversion"/>
  </si>
  <si>
    <t>2019 예산안</t>
    <phoneticPr fontId="16" type="noConversion"/>
  </si>
  <si>
    <t>2020 예산안</t>
    <phoneticPr fontId="16" type="noConversion"/>
  </si>
  <si>
    <t>2019 예산안</t>
    <phoneticPr fontId="16" type="noConversion"/>
  </si>
  <si>
    <t>신규사업</t>
    <phoneticPr fontId="3" type="noConversion"/>
  </si>
  <si>
    <r>
      <rPr>
        <sz val="8"/>
        <color rgb="FF002060"/>
        <rFont val="굴림"/>
        <family val="3"/>
        <charset val="129"/>
      </rPr>
      <t>200.000원*4분기=800,000원</t>
    </r>
    <r>
      <rPr>
        <sz val="8"/>
        <color rgb="FFFF0000"/>
        <rFont val="굴림"/>
        <family val="3"/>
        <charset val="129"/>
      </rPr>
      <t xml:space="preserve"> </t>
    </r>
    <phoneticPr fontId="3" type="noConversion"/>
  </si>
  <si>
    <r>
      <t xml:space="preserve">사무용품비 250,000원*12개월=3,000,000원
소모품비 250,000원*12개월=3,000,000원
소규모수선비 300,000원*4분기=1,200,000원
정수기관리 53,700원*12개월=644,400원
보안시스템 122,000원*12개월=1,464,000원
</t>
    </r>
    <r>
      <rPr>
        <sz val="6"/>
        <color rgb="FF000000"/>
        <rFont val="굴림체"/>
        <family val="3"/>
        <charset val="129"/>
      </rPr>
      <t>소방안전관리비 110,000원*12개월=1,320,000원</t>
    </r>
    <r>
      <rPr>
        <sz val="7"/>
        <color rgb="FF000000"/>
        <rFont val="굴림체"/>
        <family val="3"/>
        <charset val="129"/>
      </rPr>
      <t xml:space="preserve">
홍보인쇄물 2,091,150원
기타수용비(협회비 등) 700,000원
</t>
    </r>
    <r>
      <rPr>
        <sz val="7"/>
        <color rgb="FF002060"/>
        <rFont val="굴림체"/>
        <family val="3"/>
        <charset val="129"/>
      </rPr>
      <t>소프트웨어구입 570,000원*6대=3,420,000원</t>
    </r>
    <phoneticPr fontId="3" type="noConversion"/>
  </si>
  <si>
    <t>2019 예산(A)</t>
    <phoneticPr fontId="16" type="noConversion"/>
  </si>
  <si>
    <t xml:space="preserve">1. 2020년 예산안 총괄표 </t>
    <phoneticPr fontId="16" type="noConversion"/>
  </si>
  <si>
    <t>2. 2020년 세입 명세서</t>
    <phoneticPr fontId="16" type="noConversion"/>
  </si>
  <si>
    <t>3. 2020년 세출 명세서</t>
    <phoneticPr fontId="16" type="noConversion"/>
  </si>
  <si>
    <t>2020년도 민간위탁 세입세출 예산서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</si>
</sst>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_);[Red]\(#,##0\)"/>
    <numFmt numFmtId="178" formatCode="#,##0_);\(#,##0\)"/>
    <numFmt numFmtId="179" formatCode="#,##0_ ;[Red]\-#,##0\ "/>
    <numFmt numFmtId="180" formatCode="00."/>
  </numFmts>
  <fonts count="5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HY견명조"/>
      <family val="1"/>
      <charset val="129"/>
    </font>
    <font>
      <sz val="28"/>
      <name val="HY견명조"/>
      <family val="1"/>
      <charset val="129"/>
    </font>
    <font>
      <sz val="24"/>
      <name val="HY견명조"/>
      <family val="1"/>
      <charset val="129"/>
    </font>
    <font>
      <sz val="36"/>
      <name val="HY견명조"/>
      <family val="1"/>
      <charset val="129"/>
    </font>
    <font>
      <sz val="30"/>
      <name val="HY견명조"/>
      <family val="1"/>
      <charset val="129"/>
    </font>
    <font>
      <sz val="12"/>
      <name val="굴림"/>
      <family val="3"/>
      <charset val="129"/>
    </font>
    <font>
      <sz val="20"/>
      <color indexed="8"/>
      <name val="HY견명조"/>
      <family val="1"/>
      <charset val="129"/>
    </font>
    <font>
      <sz val="28"/>
      <color indexed="8"/>
      <name val="HY견명조"/>
      <family val="1"/>
      <charset val="129"/>
    </font>
    <font>
      <sz val="12"/>
      <color indexed="8"/>
      <name val="HY견명조"/>
      <family val="1"/>
      <charset val="129"/>
    </font>
    <font>
      <sz val="12"/>
      <name val="HY견명조"/>
      <family val="1"/>
      <charset val="129"/>
    </font>
    <font>
      <sz val="14"/>
      <color indexed="8"/>
      <name val="HY견명조"/>
      <family val="1"/>
      <charset val="129"/>
    </font>
    <font>
      <b/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10"/>
      <color indexed="8"/>
      <name val="굴림"/>
      <family val="3"/>
    </font>
    <font>
      <b/>
      <sz val="13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8"/>
      <color rgb="FF000000"/>
      <name val="굴림체"/>
      <family val="3"/>
      <charset val="129"/>
    </font>
    <font>
      <sz val="6"/>
      <color rgb="FF000000"/>
      <name val="굴림"/>
      <family val="3"/>
      <charset val="129"/>
    </font>
    <font>
      <sz val="8"/>
      <color rgb="FF000000"/>
      <name val="굴림"/>
      <family val="3"/>
      <charset val="129"/>
    </font>
    <font>
      <sz val="9"/>
      <color indexed="8"/>
      <name val="굴림"/>
      <family val="3"/>
      <charset val="129"/>
    </font>
    <font>
      <sz val="9"/>
      <color theme="1"/>
      <name val="맑은 고딕"/>
      <family val="2"/>
      <charset val="129"/>
      <scheme val="minor"/>
    </font>
    <font>
      <b/>
      <sz val="9"/>
      <color theme="3"/>
      <name val="굴림"/>
      <family val="3"/>
      <charset val="129"/>
    </font>
    <font>
      <b/>
      <sz val="9"/>
      <color rgb="FF000000"/>
      <name val="굴림"/>
      <family val="3"/>
      <charset val="129"/>
    </font>
    <font>
      <b/>
      <sz val="9"/>
      <color theme="3"/>
      <name val="굴림체"/>
      <family val="3"/>
      <charset val="129"/>
    </font>
    <font>
      <sz val="9"/>
      <name val="굴림체"/>
      <family val="3"/>
      <charset val="129"/>
    </font>
    <font>
      <sz val="8"/>
      <name val="굴림체"/>
      <family val="3"/>
      <charset val="129"/>
    </font>
    <font>
      <b/>
      <sz val="8"/>
      <color rgb="FF000000"/>
      <name val="굴림체"/>
      <family val="3"/>
      <charset val="129"/>
    </font>
    <font>
      <b/>
      <sz val="8"/>
      <name val="굴림체"/>
      <family val="3"/>
      <charset val="129"/>
    </font>
    <font>
      <b/>
      <sz val="10"/>
      <color theme="3"/>
      <name val="굴림체"/>
      <family val="3"/>
      <charset val="129"/>
    </font>
    <font>
      <b/>
      <sz val="8"/>
      <color rgb="FF286892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9"/>
      <color theme="3" tint="-0.249977111117893"/>
      <name val="굴림체"/>
      <family val="3"/>
      <charset val="129"/>
    </font>
    <font>
      <sz val="7"/>
      <color rgb="FF000000"/>
      <name val="굴림체"/>
      <family val="3"/>
      <charset val="129"/>
    </font>
    <font>
      <b/>
      <sz val="7"/>
      <color rgb="FF000000"/>
      <name val="굴림체"/>
      <family val="3"/>
      <charset val="129"/>
    </font>
    <font>
      <sz val="7"/>
      <color rgb="FFFF0000"/>
      <name val="굴림체"/>
      <family val="3"/>
      <charset val="129"/>
    </font>
    <font>
      <sz val="8"/>
      <color theme="1"/>
      <name val="맑은 고딕"/>
      <family val="2"/>
      <charset val="129"/>
      <scheme val="minor"/>
    </font>
    <font>
      <b/>
      <sz val="7"/>
      <color theme="3"/>
      <name val="굴림체"/>
      <family val="3"/>
      <charset val="129"/>
    </font>
    <font>
      <sz val="24"/>
      <name val="맑은 고딕"/>
      <family val="3"/>
      <charset val="129"/>
    </font>
    <font>
      <sz val="8"/>
      <color rgb="FFFF0000"/>
      <name val="굴림"/>
      <family val="3"/>
      <charset val="129"/>
    </font>
    <font>
      <sz val="6"/>
      <color rgb="FF000000"/>
      <name val="굴림체"/>
      <family val="3"/>
      <charset val="129"/>
    </font>
    <font>
      <sz val="7"/>
      <name val="굴림체"/>
      <family val="3"/>
      <charset val="129"/>
    </font>
    <font>
      <sz val="8"/>
      <color rgb="FFFF0000"/>
      <name val="굴림체"/>
      <family val="3"/>
      <charset val="129"/>
    </font>
    <font>
      <sz val="7"/>
      <color rgb="FF002060"/>
      <name val="굴림체"/>
      <family val="3"/>
      <charset val="129"/>
    </font>
    <font>
      <sz val="8"/>
      <color rgb="FF002060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9" fillId="0" borderId="0"/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7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4" fillId="0" borderId="0" xfId="5" applyNumberFormat="1" applyFont="1" applyAlignment="1">
      <alignment vertical="center"/>
    </xf>
    <xf numFmtId="0" fontId="4" fillId="0" borderId="0" xfId="5" applyFont="1" applyAlignment="1">
      <alignment vertical="center"/>
    </xf>
    <xf numFmtId="0" fontId="11" fillId="0" borderId="0" xfId="4" applyFont="1" applyAlignment="1">
      <alignment horizontal="left" vertical="center"/>
    </xf>
    <xf numFmtId="176" fontId="13" fillId="0" borderId="0" xfId="5" applyNumberFormat="1" applyFont="1" applyAlignment="1">
      <alignment vertical="center"/>
    </xf>
    <xf numFmtId="0" fontId="13" fillId="0" borderId="0" xfId="5" applyFont="1" applyAlignment="1">
      <alignment vertical="center"/>
    </xf>
    <xf numFmtId="0" fontId="12" fillId="0" borderId="1" xfId="4" applyFont="1" applyBorder="1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4" fillId="0" borderId="0" xfId="5" applyFont="1" applyAlignment="1">
      <alignment horizontal="center" vertical="center"/>
    </xf>
    <xf numFmtId="176" fontId="4" fillId="0" borderId="0" xfId="5" applyNumberFormat="1" applyFont="1" applyAlignment="1">
      <alignment horizontal="center" vertical="center"/>
    </xf>
    <xf numFmtId="178" fontId="4" fillId="0" borderId="0" xfId="5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5" fillId="0" borderId="0" xfId="5" applyNumberFormat="1" applyFont="1" applyAlignment="1">
      <alignment vertical="center"/>
    </xf>
    <xf numFmtId="0" fontId="5" fillId="0" borderId="0" xfId="5" applyFont="1" applyAlignment="1">
      <alignment vertical="center"/>
    </xf>
    <xf numFmtId="0" fontId="1" fillId="0" borderId="0" xfId="7">
      <alignment vertical="center"/>
    </xf>
    <xf numFmtId="0" fontId="19" fillId="0" borderId="0" xfId="8"/>
    <xf numFmtId="0" fontId="20" fillId="0" borderId="0" xfId="7" applyFont="1" applyAlignment="1">
      <alignment horizontal="left" vertical="center"/>
    </xf>
    <xf numFmtId="0" fontId="21" fillId="0" borderId="0" xfId="7" applyFont="1" applyAlignment="1">
      <alignment horizontal="left" vertical="center"/>
    </xf>
    <xf numFmtId="0" fontId="21" fillId="0" borderId="0" xfId="7" applyFont="1">
      <alignment vertical="center"/>
    </xf>
    <xf numFmtId="0" fontId="22" fillId="0" borderId="0" xfId="7" applyFont="1" applyAlignment="1">
      <alignment horizontal="right" vertical="center"/>
    </xf>
    <xf numFmtId="0" fontId="19" fillId="2" borderId="29" xfId="8" applyFill="1" applyBorder="1"/>
    <xf numFmtId="0" fontId="19" fillId="2" borderId="26" xfId="8" applyFill="1" applyBorder="1"/>
    <xf numFmtId="0" fontId="23" fillId="2" borderId="34" xfId="8" applyFont="1" applyFill="1" applyBorder="1" applyAlignment="1">
      <alignment horizontal="center" vertical="center" wrapText="1"/>
    </xf>
    <xf numFmtId="0" fontId="23" fillId="2" borderId="34" xfId="8" applyFont="1" applyFill="1" applyBorder="1" applyAlignment="1">
      <alignment horizontal="center" vertical="center"/>
    </xf>
    <xf numFmtId="0" fontId="23" fillId="2" borderId="35" xfId="8" applyFont="1" applyFill="1" applyBorder="1" applyAlignment="1">
      <alignment horizontal="center" vertical="center" wrapText="1"/>
    </xf>
    <xf numFmtId="0" fontId="23" fillId="2" borderId="36" xfId="8" applyFont="1" applyFill="1" applyBorder="1" applyAlignment="1">
      <alignment horizontal="center" vertical="center"/>
    </xf>
    <xf numFmtId="0" fontId="23" fillId="2" borderId="24" xfId="8" applyFont="1" applyFill="1" applyBorder="1" applyAlignment="1">
      <alignment horizontal="center" vertical="center"/>
    </xf>
    <xf numFmtId="0" fontId="24" fillId="3" borderId="37" xfId="7" applyFont="1" applyFill="1" applyBorder="1" applyAlignment="1">
      <alignment horizontal="left" vertical="center" wrapText="1"/>
    </xf>
    <xf numFmtId="0" fontId="24" fillId="3" borderId="38" xfId="7" applyFont="1" applyFill="1" applyBorder="1" applyAlignment="1">
      <alignment horizontal="left" vertical="center" wrapText="1"/>
    </xf>
    <xf numFmtId="0" fontId="25" fillId="3" borderId="38" xfId="7" applyFont="1" applyFill="1" applyBorder="1" applyAlignment="1">
      <alignment horizontal="left" vertical="center" wrapText="1"/>
    </xf>
    <xf numFmtId="177" fontId="17" fillId="3" borderId="38" xfId="7" applyNumberFormat="1" applyFont="1" applyFill="1" applyBorder="1" applyAlignment="1">
      <alignment horizontal="right" vertical="center" wrapText="1"/>
    </xf>
    <xf numFmtId="0" fontId="24" fillId="3" borderId="39" xfId="7" applyFont="1" applyFill="1" applyBorder="1" applyAlignment="1">
      <alignment horizontal="left" vertical="center" wrapText="1"/>
    </xf>
    <xf numFmtId="0" fontId="24" fillId="3" borderId="40" xfId="7" applyFont="1" applyFill="1" applyBorder="1" applyAlignment="1">
      <alignment horizontal="left" vertical="center" wrapText="1"/>
    </xf>
    <xf numFmtId="0" fontId="25" fillId="3" borderId="40" xfId="7" applyFont="1" applyFill="1" applyBorder="1" applyAlignment="1">
      <alignment horizontal="left" vertical="center" wrapText="1"/>
    </xf>
    <xf numFmtId="176" fontId="25" fillId="3" borderId="40" xfId="7" applyNumberFormat="1" applyFont="1" applyFill="1" applyBorder="1" applyAlignment="1">
      <alignment horizontal="right" vertical="center" wrapText="1"/>
    </xf>
    <xf numFmtId="179" fontId="25" fillId="3" borderId="41" xfId="9" applyNumberFormat="1" applyFont="1" applyFill="1" applyBorder="1" applyAlignment="1">
      <alignment horizontal="right" vertical="center" wrapText="1"/>
    </xf>
    <xf numFmtId="9" fontId="25" fillId="3" borderId="43" xfId="10" applyFont="1" applyFill="1" applyBorder="1" applyAlignment="1">
      <alignment horizontal="right" vertical="center" wrapText="1"/>
    </xf>
    <xf numFmtId="0" fontId="24" fillId="3" borderId="44" xfId="7" applyFont="1" applyFill="1" applyBorder="1" applyAlignment="1">
      <alignment horizontal="left" vertical="center" wrapText="1"/>
    </xf>
    <xf numFmtId="0" fontId="24" fillId="3" borderId="45" xfId="7" applyFont="1" applyFill="1" applyBorder="1" applyAlignment="1">
      <alignment horizontal="left" vertical="center" wrapText="1"/>
    </xf>
    <xf numFmtId="0" fontId="25" fillId="3" borderId="46" xfId="7" applyFont="1" applyFill="1" applyBorder="1" applyAlignment="1">
      <alignment horizontal="left" vertical="center" wrapText="1"/>
    </xf>
    <xf numFmtId="177" fontId="17" fillId="3" borderId="46" xfId="7" applyNumberFormat="1" applyFont="1" applyFill="1" applyBorder="1" applyAlignment="1">
      <alignment horizontal="right" vertical="center" wrapText="1"/>
    </xf>
    <xf numFmtId="177" fontId="17" fillId="0" borderId="46" xfId="7" applyNumberFormat="1" applyFont="1" applyBorder="1" applyAlignment="1">
      <alignment horizontal="right" vertical="center" wrapText="1"/>
    </xf>
    <xf numFmtId="0" fontId="24" fillId="3" borderId="47" xfId="7" applyFont="1" applyFill="1" applyBorder="1" applyAlignment="1">
      <alignment horizontal="left" vertical="center" wrapText="1"/>
    </xf>
    <xf numFmtId="0" fontId="24" fillId="3" borderId="46" xfId="7" applyFont="1" applyFill="1" applyBorder="1" applyAlignment="1">
      <alignment horizontal="left" vertical="center" wrapText="1"/>
    </xf>
    <xf numFmtId="0" fontId="26" fillId="3" borderId="46" xfId="7" applyFont="1" applyFill="1" applyBorder="1" applyAlignment="1">
      <alignment horizontal="left" vertical="center" wrapText="1"/>
    </xf>
    <xf numFmtId="176" fontId="25" fillId="3" borderId="46" xfId="7" applyNumberFormat="1" applyFont="1" applyFill="1" applyBorder="1" applyAlignment="1">
      <alignment horizontal="right" vertical="center" wrapText="1"/>
    </xf>
    <xf numFmtId="179" fontId="25" fillId="3" borderId="48" xfId="9" applyNumberFormat="1" applyFont="1" applyFill="1" applyBorder="1" applyAlignment="1">
      <alignment horizontal="right" vertical="center" wrapText="1"/>
    </xf>
    <xf numFmtId="0" fontId="24" fillId="0" borderId="49" xfId="7" applyFont="1" applyBorder="1" applyAlignment="1">
      <alignment horizontal="left" vertical="center" wrapText="1"/>
    </xf>
    <xf numFmtId="0" fontId="24" fillId="0" borderId="46" xfId="7" applyFont="1" applyBorder="1" applyAlignment="1">
      <alignment horizontal="left" vertical="center" wrapText="1"/>
    </xf>
    <xf numFmtId="0" fontId="24" fillId="3" borderId="49" xfId="7" applyFont="1" applyFill="1" applyBorder="1" applyAlignment="1">
      <alignment horizontal="left" vertical="center" wrapText="1"/>
    </xf>
    <xf numFmtId="0" fontId="24" fillId="4" borderId="47" xfId="7" applyFont="1" applyFill="1" applyBorder="1" applyAlignment="1">
      <alignment horizontal="left" vertical="center" wrapText="1"/>
    </xf>
    <xf numFmtId="0" fontId="24" fillId="4" borderId="46" xfId="7" applyFont="1" applyFill="1" applyBorder="1" applyAlignment="1">
      <alignment horizontal="left" vertical="center" wrapText="1"/>
    </xf>
    <xf numFmtId="0" fontId="25" fillId="4" borderId="46" xfId="7" applyFont="1" applyFill="1" applyBorder="1" applyAlignment="1">
      <alignment horizontal="left" vertical="center" wrapText="1"/>
    </xf>
    <xf numFmtId="176" fontId="25" fillId="4" borderId="46" xfId="7" applyNumberFormat="1" applyFont="1" applyFill="1" applyBorder="1" applyAlignment="1">
      <alignment horizontal="right" vertical="center" wrapText="1"/>
    </xf>
    <xf numFmtId="179" fontId="25" fillId="4" borderId="48" xfId="9" applyNumberFormat="1" applyFont="1" applyFill="1" applyBorder="1" applyAlignment="1">
      <alignment horizontal="right" vertical="center" wrapText="1"/>
    </xf>
    <xf numFmtId="9" fontId="25" fillId="4" borderId="43" xfId="10" applyFont="1" applyFill="1" applyBorder="1" applyAlignment="1">
      <alignment horizontal="right" vertical="center" wrapText="1"/>
    </xf>
    <xf numFmtId="0" fontId="25" fillId="0" borderId="46" xfId="7" applyFont="1" applyBorder="1" applyAlignment="1">
      <alignment horizontal="left" vertical="center" wrapText="1"/>
    </xf>
    <xf numFmtId="0" fontId="24" fillId="4" borderId="49" xfId="7" applyFont="1" applyFill="1" applyBorder="1" applyAlignment="1">
      <alignment horizontal="left" vertical="center" wrapText="1"/>
    </xf>
    <xf numFmtId="177" fontId="25" fillId="4" borderId="46" xfId="7" applyNumberFormat="1" applyFont="1" applyFill="1" applyBorder="1" applyAlignment="1">
      <alignment horizontal="right" vertical="center" wrapText="1"/>
    </xf>
    <xf numFmtId="177" fontId="25" fillId="3" borderId="46" xfId="7" applyNumberFormat="1" applyFont="1" applyFill="1" applyBorder="1" applyAlignment="1">
      <alignment horizontal="right" vertical="center" wrapText="1"/>
    </xf>
    <xf numFmtId="0" fontId="27" fillId="4" borderId="49" xfId="7" applyFont="1" applyFill="1" applyBorder="1" applyAlignment="1">
      <alignment horizontal="left" vertical="center" wrapText="1"/>
    </xf>
    <xf numFmtId="0" fontId="25" fillId="3" borderId="50" xfId="8" applyFont="1" applyFill="1" applyBorder="1" applyAlignment="1">
      <alignment horizontal="center" vertical="center" wrapText="1"/>
    </xf>
    <xf numFmtId="0" fontId="25" fillId="3" borderId="51" xfId="8" applyFont="1" applyFill="1" applyBorder="1" applyAlignment="1">
      <alignment horizontal="center" vertical="center" wrapText="1"/>
    </xf>
    <xf numFmtId="0" fontId="25" fillId="3" borderId="51" xfId="8" applyFont="1" applyFill="1" applyBorder="1" applyAlignment="1">
      <alignment horizontal="left" vertical="center" wrapText="1"/>
    </xf>
    <xf numFmtId="177" fontId="25" fillId="3" borderId="51" xfId="8" applyNumberFormat="1" applyFont="1" applyFill="1" applyBorder="1" applyAlignment="1">
      <alignment horizontal="right" vertical="center" wrapText="1"/>
    </xf>
    <xf numFmtId="177" fontId="25" fillId="0" borderId="51" xfId="8" applyNumberFormat="1" applyFont="1" applyBorder="1" applyAlignment="1">
      <alignment horizontal="right" vertical="center" wrapText="1"/>
    </xf>
    <xf numFmtId="0" fontId="25" fillId="4" borderId="50" xfId="8" applyFont="1" applyFill="1" applyBorder="1" applyAlignment="1">
      <alignment horizontal="center" vertical="center" wrapText="1"/>
    </xf>
    <xf numFmtId="0" fontId="25" fillId="4" borderId="51" xfId="8" applyFont="1" applyFill="1" applyBorder="1" applyAlignment="1">
      <alignment horizontal="center" vertical="center" wrapText="1"/>
    </xf>
    <xf numFmtId="177" fontId="25" fillId="4" borderId="51" xfId="8" applyNumberFormat="1" applyFont="1" applyFill="1" applyBorder="1" applyAlignment="1">
      <alignment horizontal="right" vertical="center" wrapText="1"/>
    </xf>
    <xf numFmtId="0" fontId="25" fillId="0" borderId="50" xfId="8" applyFont="1" applyBorder="1" applyAlignment="1">
      <alignment horizontal="center" vertical="center" wrapText="1"/>
    </xf>
    <xf numFmtId="0" fontId="25" fillId="0" borderId="51" xfId="8" applyFont="1" applyBorder="1" applyAlignment="1">
      <alignment horizontal="center" vertical="center" wrapText="1"/>
    </xf>
    <xf numFmtId="0" fontId="25" fillId="0" borderId="51" xfId="8" applyFont="1" applyBorder="1" applyAlignment="1">
      <alignment horizontal="left" vertical="center" wrapText="1"/>
    </xf>
    <xf numFmtId="0" fontId="25" fillId="3" borderId="52" xfId="8" applyFont="1" applyFill="1" applyBorder="1" applyAlignment="1">
      <alignment horizontal="center" vertical="center" wrapText="1"/>
    </xf>
    <xf numFmtId="0" fontId="25" fillId="3" borderId="53" xfId="8" applyFont="1" applyFill="1" applyBorder="1" applyAlignment="1">
      <alignment horizontal="center" vertical="center" wrapText="1"/>
    </xf>
    <xf numFmtId="0" fontId="28" fillId="3" borderId="54" xfId="8" applyFont="1" applyFill="1" applyBorder="1" applyAlignment="1">
      <alignment horizontal="left" vertical="center" wrapText="1"/>
    </xf>
    <xf numFmtId="177" fontId="25" fillId="3" borderId="53" xfId="8" applyNumberFormat="1" applyFont="1" applyFill="1" applyBorder="1" applyAlignment="1">
      <alignment horizontal="right" vertical="center" wrapText="1"/>
    </xf>
    <xf numFmtId="0" fontId="25" fillId="4" borderId="21" xfId="8" applyFont="1" applyFill="1" applyBorder="1" applyAlignment="1">
      <alignment horizontal="center" vertical="center" wrapText="1"/>
    </xf>
    <xf numFmtId="0" fontId="25" fillId="4" borderId="1" xfId="8" applyFont="1" applyFill="1" applyBorder="1" applyAlignment="1">
      <alignment horizontal="center" vertical="center" wrapText="1"/>
    </xf>
    <xf numFmtId="0" fontId="25" fillId="4" borderId="1" xfId="8" applyFont="1" applyFill="1" applyBorder="1" applyAlignment="1">
      <alignment horizontal="left" vertical="center" wrapText="1"/>
    </xf>
    <xf numFmtId="177" fontId="25" fillId="4" borderId="1" xfId="8" applyNumberFormat="1" applyFont="1" applyFill="1" applyBorder="1" applyAlignment="1">
      <alignment horizontal="right" vertical="center" wrapText="1"/>
    </xf>
    <xf numFmtId="177" fontId="25" fillId="4" borderId="13" xfId="8" applyNumberFormat="1" applyFont="1" applyFill="1" applyBorder="1" applyAlignment="1">
      <alignment horizontal="right" vertical="center" wrapText="1"/>
    </xf>
    <xf numFmtId="0" fontId="25" fillId="3" borderId="1" xfId="8" applyFont="1" applyFill="1" applyBorder="1" applyAlignment="1">
      <alignment horizontal="center" vertical="center" wrapText="1"/>
    </xf>
    <xf numFmtId="0" fontId="25" fillId="3" borderId="14" xfId="8" applyFont="1" applyFill="1" applyBorder="1" applyAlignment="1">
      <alignment horizontal="center" vertical="center" wrapText="1"/>
    </xf>
    <xf numFmtId="0" fontId="29" fillId="3" borderId="1" xfId="8" applyFont="1" applyFill="1" applyBorder="1" applyAlignment="1">
      <alignment horizontal="left" vertical="center" wrapText="1"/>
    </xf>
    <xf numFmtId="177" fontId="25" fillId="3" borderId="1" xfId="8" applyNumberFormat="1" applyFont="1" applyFill="1" applyBorder="1" applyAlignment="1">
      <alignment horizontal="right" vertical="center" wrapText="1"/>
    </xf>
    <xf numFmtId="177" fontId="25" fillId="3" borderId="7" xfId="8" applyNumberFormat="1" applyFont="1" applyFill="1" applyBorder="1" applyAlignment="1">
      <alignment horizontal="right" vertical="center" wrapText="1"/>
    </xf>
    <xf numFmtId="0" fontId="25" fillId="3" borderId="21" xfId="8" applyFont="1" applyFill="1" applyBorder="1" applyAlignment="1">
      <alignment horizontal="center" vertical="center" wrapText="1"/>
    </xf>
    <xf numFmtId="0" fontId="25" fillId="3" borderId="19" xfId="8" applyFont="1" applyFill="1" applyBorder="1" applyAlignment="1">
      <alignment horizontal="center" vertical="center" wrapText="1"/>
    </xf>
    <xf numFmtId="0" fontId="25" fillId="3" borderId="16" xfId="8" applyFont="1" applyFill="1" applyBorder="1" applyAlignment="1">
      <alignment horizontal="center" vertical="center" wrapText="1"/>
    </xf>
    <xf numFmtId="0" fontId="28" fillId="3" borderId="16" xfId="8" applyFont="1" applyFill="1" applyBorder="1" applyAlignment="1">
      <alignment horizontal="left" vertical="center" wrapText="1"/>
    </xf>
    <xf numFmtId="177" fontId="25" fillId="3" borderId="16" xfId="8" applyNumberFormat="1" applyFont="1" applyFill="1" applyBorder="1" applyAlignment="1">
      <alignment horizontal="right" vertical="center" wrapText="1"/>
    </xf>
    <xf numFmtId="0" fontId="25" fillId="3" borderId="8" xfId="8" applyFont="1" applyFill="1" applyBorder="1" applyAlignment="1">
      <alignment horizontal="center" vertical="center" wrapText="1"/>
    </xf>
    <xf numFmtId="0" fontId="25" fillId="3" borderId="0" xfId="8" applyFont="1" applyFill="1" applyAlignment="1">
      <alignment horizontal="center" vertical="center" wrapText="1"/>
    </xf>
    <xf numFmtId="177" fontId="25" fillId="3" borderId="0" xfId="8" applyNumberFormat="1" applyFont="1" applyFill="1" applyAlignment="1">
      <alignment horizontal="right" vertical="center" wrapText="1"/>
    </xf>
    <xf numFmtId="0" fontId="29" fillId="3" borderId="0" xfId="8" applyFont="1" applyFill="1" applyAlignment="1">
      <alignment horizontal="left" vertical="center" wrapText="1"/>
    </xf>
    <xf numFmtId="0" fontId="24" fillId="4" borderId="56" xfId="7" applyFont="1" applyFill="1" applyBorder="1" applyAlignment="1">
      <alignment horizontal="left" vertical="center" wrapText="1"/>
    </xf>
    <xf numFmtId="0" fontId="24" fillId="4" borderId="55" xfId="7" applyFont="1" applyFill="1" applyBorder="1" applyAlignment="1">
      <alignment horizontal="left" vertical="center" wrapText="1"/>
    </xf>
    <xf numFmtId="0" fontId="25" fillId="4" borderId="55" xfId="7" applyFont="1" applyFill="1" applyBorder="1" applyAlignment="1">
      <alignment horizontal="left" vertical="center" wrapText="1"/>
    </xf>
    <xf numFmtId="176" fontId="25" fillId="4" borderId="55" xfId="7" applyNumberFormat="1" applyFont="1" applyFill="1" applyBorder="1" applyAlignment="1">
      <alignment horizontal="right" vertical="center" wrapText="1"/>
    </xf>
    <xf numFmtId="0" fontId="24" fillId="3" borderId="7" xfId="7" applyFont="1" applyFill="1" applyBorder="1" applyAlignment="1">
      <alignment horizontal="left" vertical="center" wrapText="1"/>
    </xf>
    <xf numFmtId="0" fontId="24" fillId="3" borderId="1" xfId="7" applyFont="1" applyFill="1" applyBorder="1" applyAlignment="1">
      <alignment horizontal="left" vertical="center" wrapText="1"/>
    </xf>
    <xf numFmtId="0" fontId="25" fillId="3" borderId="1" xfId="7" applyFont="1" applyFill="1" applyBorder="1" applyAlignment="1">
      <alignment horizontal="left" vertical="center" wrapText="1"/>
    </xf>
    <xf numFmtId="176" fontId="25" fillId="3" borderId="1" xfId="7" applyNumberFormat="1" applyFont="1" applyFill="1" applyBorder="1" applyAlignment="1">
      <alignment horizontal="right" vertical="center" wrapText="1"/>
    </xf>
    <xf numFmtId="0" fontId="19" fillId="0" borderId="7" xfId="8" applyBorder="1"/>
    <xf numFmtId="0" fontId="30" fillId="0" borderId="1" xfId="8" applyFont="1" applyBorder="1" applyAlignment="1">
      <alignment vertical="center"/>
    </xf>
    <xf numFmtId="0" fontId="24" fillId="3" borderId="21" xfId="7" applyFont="1" applyFill="1" applyBorder="1" applyAlignment="1">
      <alignment horizontal="left" vertical="center" wrapText="1"/>
    </xf>
    <xf numFmtId="0" fontId="19" fillId="2" borderId="25" xfId="8" applyFill="1" applyBorder="1"/>
    <xf numFmtId="0" fontId="23" fillId="2" borderId="60" xfId="8" applyFont="1" applyFill="1" applyBorder="1" applyAlignment="1">
      <alignment horizontal="center" vertical="center" wrapText="1"/>
    </xf>
    <xf numFmtId="0" fontId="23" fillId="2" borderId="61" xfId="8" applyFont="1" applyFill="1" applyBorder="1" applyAlignment="1">
      <alignment horizontal="center" vertical="center" wrapText="1"/>
    </xf>
    <xf numFmtId="0" fontId="23" fillId="2" borderId="61" xfId="8" applyFont="1" applyFill="1" applyBorder="1" applyAlignment="1">
      <alignment horizontal="center" vertical="center"/>
    </xf>
    <xf numFmtId="0" fontId="25" fillId="3" borderId="22" xfId="8" applyFont="1" applyFill="1" applyBorder="1" applyAlignment="1">
      <alignment horizontal="center" vertical="center" wrapText="1"/>
    </xf>
    <xf numFmtId="0" fontId="25" fillId="3" borderId="28" xfId="8" applyFont="1" applyFill="1" applyBorder="1" applyAlignment="1">
      <alignment horizontal="center" vertical="center" wrapText="1"/>
    </xf>
    <xf numFmtId="0" fontId="25" fillId="3" borderId="28" xfId="8" applyFont="1" applyFill="1" applyBorder="1" applyAlignment="1">
      <alignment horizontal="left" vertical="center" wrapText="1"/>
    </xf>
    <xf numFmtId="177" fontId="25" fillId="3" borderId="28" xfId="8" applyNumberFormat="1" applyFont="1" applyFill="1" applyBorder="1" applyAlignment="1">
      <alignment horizontal="right" vertical="center" wrapText="1"/>
    </xf>
    <xf numFmtId="179" fontId="25" fillId="3" borderId="48" xfId="7" applyNumberFormat="1" applyFont="1" applyFill="1" applyBorder="1" applyAlignment="1">
      <alignment horizontal="right" vertical="center" wrapText="1"/>
    </xf>
    <xf numFmtId="9" fontId="25" fillId="3" borderId="26" xfId="10" applyFont="1" applyFill="1" applyBorder="1" applyAlignment="1">
      <alignment horizontal="right" vertical="center" wrapText="1"/>
    </xf>
    <xf numFmtId="0" fontId="25" fillId="3" borderId="0" xfId="8" applyFont="1" applyFill="1" applyAlignment="1">
      <alignment horizontal="left" vertical="center" wrapText="1"/>
    </xf>
    <xf numFmtId="0" fontId="19" fillId="3" borderId="8" xfId="8" applyFill="1" applyBorder="1" applyAlignment="1">
      <alignment vertical="center"/>
    </xf>
    <xf numFmtId="0" fontId="19" fillId="3" borderId="0" xfId="8" applyFill="1" applyAlignment="1">
      <alignment vertical="center"/>
    </xf>
    <xf numFmtId="177" fontId="19" fillId="3" borderId="0" xfId="8" applyNumberFormat="1" applyFill="1" applyAlignment="1">
      <alignment vertical="center"/>
    </xf>
    <xf numFmtId="0" fontId="25" fillId="3" borderId="53" xfId="7" applyFont="1" applyFill="1" applyBorder="1" applyAlignment="1">
      <alignment horizontal="left" vertical="center" wrapText="1"/>
    </xf>
    <xf numFmtId="177" fontId="25" fillId="3" borderId="61" xfId="7" applyNumberFormat="1" applyFont="1" applyFill="1" applyBorder="1" applyAlignment="1">
      <alignment horizontal="right" vertical="center" wrapText="1"/>
    </xf>
    <xf numFmtId="0" fontId="25" fillId="3" borderId="62" xfId="7" applyFont="1" applyFill="1" applyBorder="1" applyAlignment="1">
      <alignment horizontal="left" vertical="center" wrapText="1"/>
    </xf>
    <xf numFmtId="177" fontId="25" fillId="3" borderId="63" xfId="7" applyNumberFormat="1" applyFont="1" applyFill="1" applyBorder="1" applyAlignment="1">
      <alignment horizontal="right" vertical="center" wrapText="1"/>
    </xf>
    <xf numFmtId="0" fontId="24" fillId="3" borderId="60" xfId="7" applyFont="1" applyFill="1" applyBorder="1" applyAlignment="1">
      <alignment horizontal="left" vertical="center" wrapText="1"/>
    </xf>
    <xf numFmtId="0" fontId="24" fillId="3" borderId="64" xfId="7" applyFont="1" applyFill="1" applyBorder="1" applyAlignment="1">
      <alignment horizontal="left" vertical="center" wrapText="1"/>
    </xf>
    <xf numFmtId="0" fontId="31" fillId="0" borderId="1" xfId="7" applyFont="1" applyBorder="1">
      <alignment vertical="center"/>
    </xf>
    <xf numFmtId="177" fontId="25" fillId="3" borderId="56" xfId="7" applyNumberFormat="1" applyFont="1" applyFill="1" applyBorder="1" applyAlignment="1">
      <alignment horizontal="right" vertical="center" wrapText="1"/>
    </xf>
    <xf numFmtId="179" fontId="25" fillId="3" borderId="65" xfId="7" applyNumberFormat="1" applyFont="1" applyFill="1" applyBorder="1" applyAlignment="1">
      <alignment horizontal="right" vertical="center" wrapText="1"/>
    </xf>
    <xf numFmtId="177" fontId="25" fillId="3" borderId="1" xfId="7" applyNumberFormat="1" applyFont="1" applyFill="1" applyBorder="1" applyAlignment="1">
      <alignment horizontal="right" vertical="center" wrapText="1"/>
    </xf>
    <xf numFmtId="179" fontId="25" fillId="3" borderId="1" xfId="7" applyNumberFormat="1" applyFont="1" applyFill="1" applyBorder="1" applyAlignment="1">
      <alignment horizontal="right" vertical="center" wrapText="1"/>
    </xf>
    <xf numFmtId="49" fontId="24" fillId="5" borderId="46" xfId="7" applyNumberFormat="1" applyFont="1" applyFill="1" applyBorder="1" applyAlignment="1">
      <alignment horizontal="left" vertical="center" wrapText="1"/>
    </xf>
    <xf numFmtId="0" fontId="24" fillId="4" borderId="21" xfId="7" applyFont="1" applyFill="1" applyBorder="1" applyAlignment="1">
      <alignment horizontal="left" vertical="center" wrapText="1"/>
    </xf>
    <xf numFmtId="0" fontId="24" fillId="4" borderId="1" xfId="7" applyFont="1" applyFill="1" applyBorder="1" applyAlignment="1">
      <alignment horizontal="left" vertical="center" wrapText="1"/>
    </xf>
    <xf numFmtId="177" fontId="25" fillId="4" borderId="1" xfId="7" applyNumberFormat="1" applyFont="1" applyFill="1" applyBorder="1" applyAlignment="1">
      <alignment horizontal="right" vertical="center" wrapText="1"/>
    </xf>
    <xf numFmtId="3" fontId="33" fillId="6" borderId="69" xfId="8" applyNumberFormat="1" applyFont="1" applyFill="1" applyBorder="1" applyAlignment="1">
      <alignment horizontal="right" vertical="center" wrapText="1"/>
    </xf>
    <xf numFmtId="177" fontId="33" fillId="6" borderId="69" xfId="8" applyNumberFormat="1" applyFont="1" applyFill="1" applyBorder="1" applyAlignment="1">
      <alignment horizontal="right" vertical="center" wrapText="1"/>
    </xf>
    <xf numFmtId="49" fontId="33" fillId="6" borderId="73" xfId="8" applyNumberFormat="1" applyFont="1" applyFill="1" applyBorder="1" applyAlignment="1">
      <alignment horizontal="right" vertical="center" wrapText="1"/>
    </xf>
    <xf numFmtId="3" fontId="19" fillId="0" borderId="0" xfId="8" applyNumberFormat="1"/>
    <xf numFmtId="176" fontId="19" fillId="0" borderId="0" xfId="8" applyNumberFormat="1"/>
    <xf numFmtId="177" fontId="19" fillId="0" borderId="0" xfId="8" applyNumberFormat="1"/>
    <xf numFmtId="49" fontId="23" fillId="7" borderId="55" xfId="7" applyNumberFormat="1" applyFont="1" applyFill="1" applyBorder="1" applyAlignment="1">
      <alignment horizontal="center" vertical="center" wrapText="1"/>
    </xf>
    <xf numFmtId="0" fontId="34" fillId="7" borderId="46" xfId="7" applyFont="1" applyFill="1" applyBorder="1" applyAlignment="1">
      <alignment horizontal="center" vertical="center"/>
    </xf>
    <xf numFmtId="49" fontId="35" fillId="0" borderId="55" xfId="7" applyNumberFormat="1" applyFont="1" applyBorder="1" applyAlignment="1">
      <alignment horizontal="left" vertical="center" wrapText="1"/>
    </xf>
    <xf numFmtId="0" fontId="35" fillId="0" borderId="46" xfId="7" applyFont="1" applyBorder="1" applyAlignment="1">
      <alignment horizontal="right" vertical="center"/>
    </xf>
    <xf numFmtId="179" fontId="36" fillId="3" borderId="51" xfId="7" applyNumberFormat="1" applyFont="1" applyFill="1" applyBorder="1" applyAlignment="1">
      <alignment horizontal="right" vertical="center" wrapText="1"/>
    </xf>
    <xf numFmtId="49" fontId="27" fillId="3" borderId="51" xfId="7" applyNumberFormat="1" applyFont="1" applyFill="1" applyBorder="1" applyAlignment="1">
      <alignment horizontal="left" vertical="center" wrapText="1"/>
    </xf>
    <xf numFmtId="177" fontId="27" fillId="3" borderId="51" xfId="7" applyNumberFormat="1" applyFont="1" applyFill="1" applyBorder="1" applyAlignment="1">
      <alignment horizontal="right" vertical="center" wrapText="1"/>
    </xf>
    <xf numFmtId="179" fontId="27" fillId="3" borderId="51" xfId="7" applyNumberFormat="1" applyFont="1" applyFill="1" applyBorder="1" applyAlignment="1">
      <alignment horizontal="right" vertical="center" wrapText="1"/>
    </xf>
    <xf numFmtId="177" fontId="37" fillId="2" borderId="51" xfId="7" applyNumberFormat="1" applyFont="1" applyFill="1" applyBorder="1" applyAlignment="1">
      <alignment horizontal="right" vertical="center" wrapText="1"/>
    </xf>
    <xf numFmtId="179" fontId="38" fillId="2" borderId="51" xfId="7" applyNumberFormat="1" applyFont="1" applyFill="1" applyBorder="1" applyAlignment="1">
      <alignment horizontal="right" vertical="center" wrapText="1"/>
    </xf>
    <xf numFmtId="179" fontId="37" fillId="2" borderId="51" xfId="7" applyNumberFormat="1" applyFont="1" applyFill="1" applyBorder="1" applyAlignment="1">
      <alignment horizontal="right" vertical="center" wrapText="1"/>
    </xf>
    <xf numFmtId="49" fontId="27" fillId="3" borderId="1" xfId="7" applyNumberFormat="1" applyFont="1" applyFill="1" applyBorder="1" applyAlignment="1">
      <alignment horizontal="left" vertical="center" wrapText="1"/>
    </xf>
    <xf numFmtId="0" fontId="15" fillId="0" borderId="0" xfId="7" applyFont="1">
      <alignment vertical="center"/>
    </xf>
    <xf numFmtId="49" fontId="42" fillId="7" borderId="55" xfId="7" applyNumberFormat="1" applyFont="1" applyFill="1" applyBorder="1" applyAlignment="1">
      <alignment horizontal="center" vertical="center" wrapText="1"/>
    </xf>
    <xf numFmtId="176" fontId="26" fillId="3" borderId="40" xfId="7" applyNumberFormat="1" applyFont="1" applyFill="1" applyBorder="1" applyAlignment="1">
      <alignment horizontal="right" vertical="center" wrapText="1"/>
    </xf>
    <xf numFmtId="176" fontId="43" fillId="3" borderId="51" xfId="7" applyNumberFormat="1" applyFont="1" applyFill="1" applyBorder="1" applyAlignment="1">
      <alignment horizontal="right" vertical="center" wrapText="1"/>
    </xf>
    <xf numFmtId="0" fontId="27" fillId="3" borderId="61" xfId="7" applyFont="1" applyFill="1" applyBorder="1" applyAlignment="1">
      <alignment horizontal="left" vertical="center" wrapText="1"/>
    </xf>
    <xf numFmtId="49" fontId="43" fillId="3" borderId="46" xfId="7" applyNumberFormat="1" applyFont="1" applyFill="1" applyBorder="1" applyAlignment="1">
      <alignment horizontal="left" vertical="center" wrapText="1"/>
    </xf>
    <xf numFmtId="176" fontId="26" fillId="3" borderId="46" xfId="7" applyNumberFormat="1" applyFont="1" applyFill="1" applyBorder="1" applyAlignment="1">
      <alignment horizontal="right" vertical="center" wrapText="1"/>
    </xf>
    <xf numFmtId="176" fontId="43" fillId="3" borderId="46" xfId="7" applyNumberFormat="1" applyFont="1" applyFill="1" applyBorder="1" applyAlignment="1">
      <alignment horizontal="right" vertical="center" wrapText="1"/>
    </xf>
    <xf numFmtId="49" fontId="27" fillId="3" borderId="46" xfId="7" applyNumberFormat="1" applyFont="1" applyFill="1" applyBorder="1" applyAlignment="1">
      <alignment horizontal="left" vertical="center" wrapText="1"/>
    </xf>
    <xf numFmtId="49" fontId="27" fillId="3" borderId="61" xfId="7" applyNumberFormat="1" applyFont="1" applyFill="1" applyBorder="1" applyAlignment="1">
      <alignment horizontal="center" vertical="center" wrapText="1"/>
    </xf>
    <xf numFmtId="176" fontId="44" fillId="2" borderId="46" xfId="7" applyNumberFormat="1" applyFont="1" applyFill="1" applyBorder="1" applyAlignment="1">
      <alignment horizontal="right" vertical="center" wrapText="1"/>
    </xf>
    <xf numFmtId="49" fontId="27" fillId="3" borderId="61" xfId="7" applyNumberFormat="1" applyFont="1" applyFill="1" applyBorder="1" applyAlignment="1">
      <alignment horizontal="left" vertical="center" wrapText="1"/>
    </xf>
    <xf numFmtId="176" fontId="26" fillId="3" borderId="1" xfId="7" applyNumberFormat="1" applyFont="1" applyFill="1" applyBorder="1" applyAlignment="1">
      <alignment horizontal="right" vertical="center" wrapText="1"/>
    </xf>
    <xf numFmtId="0" fontId="27" fillId="3" borderId="51" xfId="7" applyFont="1" applyFill="1" applyBorder="1" applyAlignment="1">
      <alignment horizontal="left" vertical="center" wrapText="1"/>
    </xf>
    <xf numFmtId="176" fontId="26" fillId="3" borderId="12" xfId="7" applyNumberFormat="1" applyFont="1" applyFill="1" applyBorder="1" applyAlignment="1">
      <alignment horizontal="right" vertical="center" wrapText="1"/>
    </xf>
    <xf numFmtId="176" fontId="26" fillId="3" borderId="51" xfId="7" applyNumberFormat="1" applyFont="1" applyFill="1" applyBorder="1" applyAlignment="1">
      <alignment horizontal="right" vertical="center" wrapText="1"/>
    </xf>
    <xf numFmtId="0" fontId="29" fillId="3" borderId="46" xfId="7" applyFont="1" applyFill="1" applyBorder="1" applyAlignment="1">
      <alignment horizontal="left" vertical="center" wrapText="1"/>
    </xf>
    <xf numFmtId="177" fontId="29" fillId="3" borderId="46" xfId="7" applyNumberFormat="1" applyFont="1" applyFill="1" applyBorder="1" applyAlignment="1">
      <alignment horizontal="right" vertical="center" wrapText="1"/>
    </xf>
    <xf numFmtId="176" fontId="45" fillId="3" borderId="46" xfId="7" applyNumberFormat="1" applyFont="1" applyFill="1" applyBorder="1" applyAlignment="1">
      <alignment horizontal="right" vertical="center" wrapText="1"/>
    </xf>
    <xf numFmtId="0" fontId="29" fillId="3" borderId="53" xfId="7" applyFont="1" applyFill="1" applyBorder="1" applyAlignment="1">
      <alignment horizontal="left" vertical="center" wrapText="1"/>
    </xf>
    <xf numFmtId="0" fontId="29" fillId="3" borderId="62" xfId="7" applyFont="1" applyFill="1" applyBorder="1" applyAlignment="1">
      <alignment horizontal="left" vertical="center" wrapText="1"/>
    </xf>
    <xf numFmtId="0" fontId="46" fillId="0" borderId="1" xfId="7" applyFont="1" applyBorder="1">
      <alignment vertical="center"/>
    </xf>
    <xf numFmtId="0" fontId="29" fillId="3" borderId="1" xfId="7" applyFont="1" applyFill="1" applyBorder="1" applyAlignment="1">
      <alignment horizontal="left" vertical="center" wrapText="1"/>
    </xf>
    <xf numFmtId="177" fontId="29" fillId="3" borderId="1" xfId="7" applyNumberFormat="1" applyFont="1" applyFill="1" applyBorder="1" applyAlignment="1">
      <alignment horizontal="right" vertical="center" wrapText="1"/>
    </xf>
    <xf numFmtId="176" fontId="1" fillId="0" borderId="0" xfId="7" applyNumberFormat="1">
      <alignment vertical="center"/>
    </xf>
    <xf numFmtId="0" fontId="25" fillId="3" borderId="9" xfId="8" applyFont="1" applyFill="1" applyBorder="1" applyAlignment="1">
      <alignment horizontal="center" vertical="center" wrapText="1"/>
    </xf>
    <xf numFmtId="0" fontId="28" fillId="3" borderId="2" xfId="8" applyFont="1" applyFill="1" applyBorder="1" applyAlignment="1">
      <alignment horizontal="left" vertical="center" wrapText="1"/>
    </xf>
    <xf numFmtId="0" fontId="24" fillId="3" borderId="48" xfId="7" applyFont="1" applyFill="1" applyBorder="1" applyAlignment="1">
      <alignment horizontal="left" vertical="center" wrapText="1"/>
    </xf>
    <xf numFmtId="9" fontId="25" fillId="0" borderId="43" xfId="10" applyFont="1" applyFill="1" applyBorder="1" applyAlignment="1">
      <alignment horizontal="right" vertical="center" wrapText="1"/>
    </xf>
    <xf numFmtId="0" fontId="24" fillId="0" borderId="47" xfId="7" applyFont="1" applyFill="1" applyBorder="1" applyAlignment="1">
      <alignment horizontal="left" vertical="center" wrapText="1"/>
    </xf>
    <xf numFmtId="0" fontId="25" fillId="3" borderId="47" xfId="7" applyFont="1" applyFill="1" applyBorder="1" applyAlignment="1">
      <alignment horizontal="left" vertical="center" wrapText="1"/>
    </xf>
    <xf numFmtId="0" fontId="24" fillId="4" borderId="61" xfId="7" applyFont="1" applyFill="1" applyBorder="1" applyAlignment="1">
      <alignment horizontal="left" vertical="center" wrapText="1"/>
    </xf>
    <xf numFmtId="0" fontId="24" fillId="0" borderId="75" xfId="7" applyFont="1" applyFill="1" applyBorder="1" applyAlignment="1">
      <alignment horizontal="left" vertical="center" wrapText="1"/>
    </xf>
    <xf numFmtId="0" fontId="19" fillId="0" borderId="3" xfId="8" applyBorder="1"/>
    <xf numFmtId="176" fontId="25" fillId="3" borderId="76" xfId="7" applyNumberFormat="1" applyFont="1" applyFill="1" applyBorder="1" applyAlignment="1">
      <alignment horizontal="right" vertical="center" wrapText="1"/>
    </xf>
    <xf numFmtId="0" fontId="25" fillId="3" borderId="64" xfId="7" applyFont="1" applyFill="1" applyBorder="1" applyAlignment="1">
      <alignment horizontal="left" vertical="center" wrapText="1"/>
    </xf>
    <xf numFmtId="0" fontId="24" fillId="4" borderId="7" xfId="7" applyFont="1" applyFill="1" applyBorder="1" applyAlignment="1">
      <alignment horizontal="left" vertical="center" wrapText="1"/>
    </xf>
    <xf numFmtId="0" fontId="25" fillId="4" borderId="7" xfId="7" applyFont="1" applyFill="1" applyBorder="1" applyAlignment="1">
      <alignment horizontal="left" vertical="center" wrapText="1"/>
    </xf>
    <xf numFmtId="0" fontId="24" fillId="0" borderId="7" xfId="7" applyFont="1" applyFill="1" applyBorder="1" applyAlignment="1">
      <alignment horizontal="left" vertical="center" wrapText="1"/>
    </xf>
    <xf numFmtId="177" fontId="25" fillId="0" borderId="1" xfId="7" applyNumberFormat="1" applyFont="1" applyFill="1" applyBorder="1" applyAlignment="1">
      <alignment horizontal="right" vertical="center" wrapText="1"/>
    </xf>
    <xf numFmtId="0" fontId="24" fillId="0" borderId="21" xfId="7" applyFont="1" applyFill="1" applyBorder="1" applyAlignment="1">
      <alignment horizontal="left" vertical="center" wrapText="1"/>
    </xf>
    <xf numFmtId="41" fontId="17" fillId="0" borderId="1" xfId="9" applyFont="1" applyFill="1" applyBorder="1" applyAlignment="1">
      <alignment horizontal="right" vertical="center" wrapText="1"/>
    </xf>
    <xf numFmtId="49" fontId="27" fillId="3" borderId="79" xfId="7" applyNumberFormat="1" applyFont="1" applyFill="1" applyBorder="1" applyAlignment="1">
      <alignment horizontal="left" vertical="center" wrapText="1"/>
    </xf>
    <xf numFmtId="49" fontId="27" fillId="3" borderId="82" xfId="7" applyNumberFormat="1" applyFont="1" applyFill="1" applyBorder="1" applyAlignment="1">
      <alignment horizontal="left" vertical="center" wrapText="1"/>
    </xf>
    <xf numFmtId="177" fontId="27" fillId="3" borderId="46" xfId="7" applyNumberFormat="1" applyFont="1" applyFill="1" applyBorder="1" applyAlignment="1">
      <alignment horizontal="right" vertical="center" wrapText="1"/>
    </xf>
    <xf numFmtId="49" fontId="27" fillId="3" borderId="83" xfId="7" applyNumberFormat="1" applyFont="1" applyFill="1" applyBorder="1" applyAlignment="1">
      <alignment horizontal="left" vertical="center" wrapText="1"/>
    </xf>
    <xf numFmtId="177" fontId="27" fillId="3" borderId="53" xfId="7" applyNumberFormat="1" applyFont="1" applyFill="1" applyBorder="1" applyAlignment="1">
      <alignment horizontal="right" vertical="center" wrapText="1"/>
    </xf>
    <xf numFmtId="49" fontId="27" fillId="0" borderId="47" xfId="7" applyNumberFormat="1" applyFont="1" applyFill="1" applyBorder="1" applyAlignment="1">
      <alignment horizontal="center" vertical="center" wrapText="1"/>
    </xf>
    <xf numFmtId="176" fontId="43" fillId="0" borderId="46" xfId="7" applyNumberFormat="1" applyFont="1" applyFill="1" applyBorder="1" applyAlignment="1">
      <alignment horizontal="right" vertical="center" wrapText="1"/>
    </xf>
    <xf numFmtId="49" fontId="37" fillId="0" borderId="86" xfId="7" applyNumberFormat="1" applyFont="1" applyFill="1" applyBorder="1" applyAlignment="1">
      <alignment horizontal="center" vertical="center" wrapText="1"/>
    </xf>
    <xf numFmtId="0" fontId="23" fillId="2" borderId="32" xfId="8" applyFont="1" applyFill="1" applyBorder="1" applyAlignment="1">
      <alignment horizontal="center" vertical="center"/>
    </xf>
    <xf numFmtId="0" fontId="23" fillId="2" borderId="87" xfId="8" applyFont="1" applyFill="1" applyBorder="1" applyAlignment="1">
      <alignment horizontal="center" vertical="center" wrapText="1"/>
    </xf>
    <xf numFmtId="0" fontId="24" fillId="3" borderId="75" xfId="7" applyFont="1" applyFill="1" applyBorder="1" applyAlignment="1">
      <alignment horizontal="left" vertical="center" wrapText="1"/>
    </xf>
    <xf numFmtId="0" fontId="23" fillId="2" borderId="72" xfId="8" applyFont="1" applyFill="1" applyBorder="1" applyAlignment="1">
      <alignment horizontal="center" vertical="center"/>
    </xf>
    <xf numFmtId="179" fontId="17" fillId="3" borderId="88" xfId="7" applyNumberFormat="1" applyFont="1" applyFill="1" applyBorder="1" applyAlignment="1">
      <alignment horizontal="right" vertical="center" wrapText="1"/>
    </xf>
    <xf numFmtId="179" fontId="17" fillId="4" borderId="42" xfId="7" applyNumberFormat="1" applyFont="1" applyFill="1" applyBorder="1" applyAlignment="1">
      <alignment horizontal="right" vertical="center" wrapText="1"/>
    </xf>
    <xf numFmtId="179" fontId="17" fillId="3" borderId="89" xfId="7" applyNumberFormat="1" applyFont="1" applyFill="1" applyBorder="1" applyAlignment="1">
      <alignment horizontal="right" vertical="center" wrapText="1"/>
    </xf>
    <xf numFmtId="179" fontId="17" fillId="0" borderId="42" xfId="7" applyNumberFormat="1" applyFont="1" applyBorder="1" applyAlignment="1">
      <alignment horizontal="right" vertical="center" wrapText="1"/>
    </xf>
    <xf numFmtId="179" fontId="17" fillId="3" borderId="42" xfId="7" applyNumberFormat="1" applyFont="1" applyFill="1" applyBorder="1" applyAlignment="1">
      <alignment horizontal="right" vertical="center" wrapText="1"/>
    </xf>
    <xf numFmtId="179" fontId="25" fillId="3" borderId="42" xfId="7" applyNumberFormat="1" applyFont="1" applyFill="1" applyBorder="1" applyAlignment="1">
      <alignment horizontal="right" vertical="center" wrapText="1"/>
    </xf>
    <xf numFmtId="179" fontId="25" fillId="3" borderId="90" xfId="8" applyNumberFormat="1" applyFont="1" applyFill="1" applyBorder="1" applyAlignment="1">
      <alignment horizontal="right" vertical="center" wrapText="1"/>
    </xf>
    <xf numFmtId="179" fontId="25" fillId="4" borderId="90" xfId="8" applyNumberFormat="1" applyFont="1" applyFill="1" applyBorder="1" applyAlignment="1">
      <alignment horizontal="right" vertical="center" wrapText="1"/>
    </xf>
    <xf numFmtId="179" fontId="25" fillId="3" borderId="91" xfId="8" applyNumberFormat="1" applyFont="1" applyFill="1" applyBorder="1" applyAlignment="1">
      <alignment horizontal="right" vertical="center" wrapText="1"/>
    </xf>
    <xf numFmtId="179" fontId="25" fillId="3" borderId="13" xfId="8" applyNumberFormat="1" applyFont="1" applyFill="1" applyBorder="1" applyAlignment="1">
      <alignment horizontal="right" vertical="center" wrapText="1"/>
    </xf>
    <xf numFmtId="179" fontId="25" fillId="4" borderId="13" xfId="8" applyNumberFormat="1" applyFont="1" applyFill="1" applyBorder="1" applyAlignment="1">
      <alignment horizontal="right" vertical="center" wrapText="1"/>
    </xf>
    <xf numFmtId="179" fontId="25" fillId="3" borderId="77" xfId="8" applyNumberFormat="1" applyFont="1" applyFill="1" applyBorder="1" applyAlignment="1">
      <alignment horizontal="right" vertical="center" wrapText="1"/>
    </xf>
    <xf numFmtId="179" fontId="25" fillId="3" borderId="18" xfId="8" applyNumberFormat="1" applyFont="1" applyFill="1" applyBorder="1" applyAlignment="1">
      <alignment horizontal="right" vertical="center" wrapText="1"/>
    </xf>
    <xf numFmtId="179" fontId="25" fillId="3" borderId="20" xfId="8" applyNumberFormat="1" applyFont="1" applyFill="1" applyBorder="1" applyAlignment="1">
      <alignment horizontal="right" vertical="center" wrapText="1"/>
    </xf>
    <xf numFmtId="179" fontId="25" fillId="4" borderId="90" xfId="9" applyNumberFormat="1" applyFont="1" applyFill="1" applyBorder="1" applyAlignment="1">
      <alignment horizontal="right" vertical="center" wrapText="1"/>
    </xf>
    <xf numFmtId="179" fontId="25" fillId="3" borderId="42" xfId="9" applyNumberFormat="1" applyFont="1" applyFill="1" applyBorder="1" applyAlignment="1">
      <alignment horizontal="right" vertical="center" wrapText="1"/>
    </xf>
    <xf numFmtId="179" fontId="25" fillId="3" borderId="92" xfId="9" applyNumberFormat="1" applyFont="1" applyFill="1" applyBorder="1" applyAlignment="1">
      <alignment horizontal="right" vertical="center" wrapText="1"/>
    </xf>
    <xf numFmtId="179" fontId="25" fillId="3" borderId="13" xfId="9" applyNumberFormat="1" applyFont="1" applyFill="1" applyBorder="1" applyAlignment="1">
      <alignment horizontal="right" vertical="center" wrapText="1"/>
    </xf>
    <xf numFmtId="179" fontId="25" fillId="4" borderId="42" xfId="9" applyNumberFormat="1" applyFont="1" applyFill="1" applyBorder="1" applyAlignment="1">
      <alignment horizontal="right" vertical="center" wrapText="1"/>
    </xf>
    <xf numFmtId="179" fontId="19" fillId="0" borderId="13" xfId="9" applyNumberFormat="1" applyFont="1" applyBorder="1" applyAlignment="1">
      <alignment vertical="center"/>
    </xf>
    <xf numFmtId="179" fontId="25" fillId="3" borderId="27" xfId="9" applyNumberFormat="1" applyFont="1" applyFill="1" applyBorder="1" applyAlignment="1">
      <alignment horizontal="right" vertical="center" wrapText="1"/>
    </xf>
    <xf numFmtId="176" fontId="43" fillId="3" borderId="46" xfId="0" applyNumberFormat="1" applyFont="1" applyFill="1" applyBorder="1" applyAlignment="1">
      <alignment horizontal="right" vertical="center" wrapText="1"/>
    </xf>
    <xf numFmtId="176" fontId="43" fillId="3" borderId="51" xfId="0" applyNumberFormat="1" applyFont="1" applyFill="1" applyBorder="1" applyAlignment="1">
      <alignment horizontal="right" vertical="center" wrapText="1"/>
    </xf>
    <xf numFmtId="49" fontId="27" fillId="3" borderId="46" xfId="0" applyNumberFormat="1" applyFont="1" applyFill="1" applyBorder="1" applyAlignment="1">
      <alignment horizontal="left" vertical="center" wrapText="1"/>
    </xf>
    <xf numFmtId="176" fontId="51" fillId="3" borderId="46" xfId="7" applyNumberFormat="1" applyFont="1" applyFill="1" applyBorder="1" applyAlignment="1">
      <alignment horizontal="right" vertical="center" wrapText="1"/>
    </xf>
    <xf numFmtId="177" fontId="25" fillId="3" borderId="46" xfId="0" applyNumberFormat="1" applyFont="1" applyFill="1" applyBorder="1" applyAlignment="1">
      <alignment horizontal="right" vertical="center" wrapText="1"/>
    </xf>
    <xf numFmtId="177" fontId="25" fillId="3" borderId="55" xfId="8" applyNumberFormat="1" applyFont="1" applyFill="1" applyBorder="1" applyAlignment="1">
      <alignment horizontal="right" vertical="center" wrapText="1"/>
    </xf>
    <xf numFmtId="41" fontId="35" fillId="0" borderId="46" xfId="1" applyFont="1" applyBorder="1" applyAlignment="1">
      <alignment horizontal="right" vertical="center"/>
    </xf>
    <xf numFmtId="0" fontId="19" fillId="0" borderId="0" xfId="8" applyBorder="1"/>
    <xf numFmtId="0" fontId="23" fillId="2" borderId="48" xfId="8" applyFont="1" applyFill="1" applyBorder="1" applyAlignment="1">
      <alignment horizontal="center" vertical="center"/>
    </xf>
    <xf numFmtId="0" fontId="19" fillId="2" borderId="93" xfId="8" applyFill="1" applyBorder="1"/>
    <xf numFmtId="0" fontId="19" fillId="0" borderId="99" xfId="8" applyBorder="1"/>
    <xf numFmtId="176" fontId="26" fillId="3" borderId="2" xfId="7" applyNumberFormat="1" applyFont="1" applyFill="1" applyBorder="1" applyAlignment="1">
      <alignment horizontal="right" vertical="center" wrapText="1"/>
    </xf>
    <xf numFmtId="0" fontId="21" fillId="0" borderId="9" xfId="7" applyFont="1" applyBorder="1">
      <alignment vertical="center"/>
    </xf>
    <xf numFmtId="0" fontId="1" fillId="0" borderId="9" xfId="7" applyBorder="1">
      <alignment vertical="center"/>
    </xf>
    <xf numFmtId="180" fontId="17" fillId="0" borderId="9" xfId="7" applyNumberFormat="1" applyFont="1" applyBorder="1" applyAlignment="1">
      <alignment horizontal="right" vertical="center"/>
    </xf>
    <xf numFmtId="179" fontId="36" fillId="3" borderId="101" xfId="7" applyNumberFormat="1" applyFont="1" applyFill="1" applyBorder="1" applyAlignment="1">
      <alignment horizontal="right" vertical="center" wrapText="1"/>
    </xf>
    <xf numFmtId="179" fontId="38" fillId="2" borderId="101" xfId="7" applyNumberFormat="1" applyFont="1" applyFill="1" applyBorder="1" applyAlignment="1">
      <alignment horizontal="right" vertical="center" wrapText="1"/>
    </xf>
    <xf numFmtId="179" fontId="36" fillId="3" borderId="101" xfId="7" applyNumberFormat="1" applyFont="1" applyFill="1" applyBorder="1" applyAlignment="1">
      <alignment horizontal="left" vertical="center" wrapText="1"/>
    </xf>
    <xf numFmtId="179" fontId="27" fillId="3" borderId="101" xfId="7" applyNumberFormat="1" applyFont="1" applyFill="1" applyBorder="1" applyAlignment="1">
      <alignment horizontal="right" vertical="center" wrapText="1"/>
    </xf>
    <xf numFmtId="179" fontId="37" fillId="2" borderId="101" xfId="7" applyNumberFormat="1" applyFont="1" applyFill="1" applyBorder="1" applyAlignment="1">
      <alignment horizontal="right" vertical="center" wrapText="1"/>
    </xf>
    <xf numFmtId="177" fontId="40" fillId="6" borderId="53" xfId="7" applyNumberFormat="1" applyFont="1" applyFill="1" applyBorder="1" applyAlignment="1">
      <alignment horizontal="right" vertical="center" wrapText="1"/>
    </xf>
    <xf numFmtId="177" fontId="40" fillId="6" borderId="64" xfId="7" applyNumberFormat="1" applyFont="1" applyFill="1" applyBorder="1" applyAlignment="1">
      <alignment horizontal="right" vertical="center" wrapText="1"/>
    </xf>
    <xf numFmtId="49" fontId="23" fillId="7" borderId="105" xfId="7" applyNumberFormat="1" applyFont="1" applyFill="1" applyBorder="1" applyAlignment="1">
      <alignment horizontal="center" vertical="center" wrapText="1"/>
    </xf>
    <xf numFmtId="49" fontId="35" fillId="0" borderId="79" xfId="7" applyNumberFormat="1" applyFont="1" applyBorder="1" applyAlignment="1">
      <alignment horizontal="left" vertical="center" wrapText="1"/>
    </xf>
    <xf numFmtId="0" fontId="41" fillId="0" borderId="9" xfId="7" applyFont="1" applyBorder="1">
      <alignment vertical="center"/>
    </xf>
    <xf numFmtId="180" fontId="17" fillId="0" borderId="106" xfId="7" applyNumberFormat="1" applyFont="1" applyBorder="1" applyAlignment="1">
      <alignment horizontal="right" vertical="center"/>
    </xf>
    <xf numFmtId="176" fontId="18" fillId="0" borderId="107" xfId="6" applyNumberFormat="1" applyFont="1" applyBorder="1" applyAlignment="1">
      <alignment horizontal="right" vertical="center" wrapText="1"/>
    </xf>
    <xf numFmtId="176" fontId="18" fillId="0" borderId="107" xfId="6" applyNumberFormat="1" applyFont="1" applyBorder="1" applyAlignment="1">
      <alignment horizontal="center" vertical="center" wrapText="1"/>
    </xf>
    <xf numFmtId="176" fontId="49" fillId="0" borderId="107" xfId="6" applyNumberFormat="1" applyFont="1" applyBorder="1" applyAlignment="1">
      <alignment horizontal="right" vertical="center" wrapText="1"/>
    </xf>
    <xf numFmtId="176" fontId="18" fillId="0" borderId="107" xfId="6" applyNumberFormat="1" applyFont="1" applyBorder="1" applyAlignment="1">
      <alignment horizontal="right" vertical="center"/>
    </xf>
    <xf numFmtId="176" fontId="43" fillId="3" borderId="101" xfId="7" applyNumberFormat="1" applyFont="1" applyFill="1" applyBorder="1" applyAlignment="1">
      <alignment horizontal="right" vertical="center" wrapText="1"/>
    </xf>
    <xf numFmtId="176" fontId="44" fillId="2" borderId="100" xfId="7" applyNumberFormat="1" applyFont="1" applyFill="1" applyBorder="1" applyAlignment="1">
      <alignment horizontal="right" vertical="center" wrapText="1"/>
    </xf>
    <xf numFmtId="176" fontId="43" fillId="3" borderId="100" xfId="7" applyNumberFormat="1" applyFont="1" applyFill="1" applyBorder="1" applyAlignment="1">
      <alignment horizontal="right" vertical="center" wrapText="1"/>
    </xf>
    <xf numFmtId="176" fontId="45" fillId="3" borderId="100" xfId="7" applyNumberFormat="1" applyFont="1" applyFill="1" applyBorder="1" applyAlignment="1">
      <alignment horizontal="right" vertical="center" wrapText="1"/>
    </xf>
    <xf numFmtId="179" fontId="52" fillId="3" borderId="101" xfId="7" applyNumberFormat="1" applyFont="1" applyFill="1" applyBorder="1" applyAlignment="1">
      <alignment horizontal="right" vertical="center" wrapText="1"/>
    </xf>
    <xf numFmtId="179" fontId="53" fillId="3" borderId="101" xfId="7" applyNumberFormat="1" applyFont="1" applyFill="1" applyBorder="1" applyAlignment="1">
      <alignment horizontal="right" vertical="center" wrapText="1"/>
    </xf>
    <xf numFmtId="176" fontId="47" fillId="6" borderId="53" xfId="7" applyNumberFormat="1" applyFont="1" applyFill="1" applyBorder="1" applyAlignment="1">
      <alignment horizontal="right" vertical="center"/>
    </xf>
    <xf numFmtId="176" fontId="47" fillId="6" borderId="64" xfId="7" applyNumberFormat="1" applyFont="1" applyFill="1" applyBorder="1" applyAlignment="1">
      <alignment horizontal="right" vertical="center"/>
    </xf>
    <xf numFmtId="49" fontId="27" fillId="0" borderId="54" xfId="7" applyNumberFormat="1" applyFont="1" applyFill="1" applyBorder="1" applyAlignment="1">
      <alignment horizontal="center" vertical="center" wrapText="1"/>
    </xf>
    <xf numFmtId="49" fontId="27" fillId="3" borderId="104" xfId="7" applyNumberFormat="1" applyFont="1" applyFill="1" applyBorder="1" applyAlignment="1">
      <alignment horizontal="left" vertical="center" wrapText="1"/>
    </xf>
    <xf numFmtId="0" fontId="27" fillId="3" borderId="108" xfId="7" applyFont="1" applyFill="1" applyBorder="1" applyAlignment="1">
      <alignment horizontal="left" vertical="center" wrapText="1"/>
    </xf>
    <xf numFmtId="49" fontId="27" fillId="3" borderId="108" xfId="7" applyNumberFormat="1" applyFont="1" applyFill="1" applyBorder="1" applyAlignment="1">
      <alignment horizontal="left" vertical="center" wrapText="1"/>
    </xf>
    <xf numFmtId="49" fontId="42" fillId="7" borderId="105" xfId="7" applyNumberFormat="1" applyFont="1" applyFill="1" applyBorder="1" applyAlignment="1">
      <alignment horizontal="center" vertical="center" wrapText="1"/>
    </xf>
    <xf numFmtId="49" fontId="27" fillId="3" borderId="105" xfId="7" applyNumberFormat="1" applyFont="1" applyFill="1" applyBorder="1" applyAlignment="1">
      <alignment horizontal="left" vertical="center" wrapText="1"/>
    </xf>
    <xf numFmtId="176" fontId="44" fillId="2" borderId="53" xfId="7" applyNumberFormat="1" applyFont="1" applyFill="1" applyBorder="1" applyAlignment="1">
      <alignment horizontal="right" vertical="center" wrapText="1"/>
    </xf>
    <xf numFmtId="176" fontId="44" fillId="2" borderId="64" xfId="7" applyNumberFormat="1" applyFont="1" applyFill="1" applyBorder="1" applyAlignment="1">
      <alignment horizontal="right" vertical="center" wrapText="1"/>
    </xf>
    <xf numFmtId="0" fontId="25" fillId="3" borderId="110" xfId="8" applyFont="1" applyFill="1" applyBorder="1" applyAlignment="1">
      <alignment horizontal="center" vertical="center" wrapText="1"/>
    </xf>
    <xf numFmtId="0" fontId="25" fillId="3" borderId="5" xfId="8" applyFont="1" applyFill="1" applyBorder="1" applyAlignment="1">
      <alignment horizontal="center" vertical="center" wrapText="1"/>
    </xf>
    <xf numFmtId="0" fontId="28" fillId="3" borderId="5" xfId="8" applyFont="1" applyFill="1" applyBorder="1" applyAlignment="1">
      <alignment horizontal="left" vertical="center" wrapText="1"/>
    </xf>
    <xf numFmtId="177" fontId="25" fillId="3" borderId="5" xfId="8" applyNumberFormat="1" applyFont="1" applyFill="1" applyBorder="1" applyAlignment="1">
      <alignment horizontal="right" vertical="center" wrapText="1"/>
    </xf>
    <xf numFmtId="0" fontId="24" fillId="3" borderId="87" xfId="7" applyFont="1" applyFill="1" applyBorder="1" applyAlignment="1">
      <alignment horizontal="left" vertical="center" wrapText="1"/>
    </xf>
    <xf numFmtId="0" fontId="24" fillId="3" borderId="34" xfId="7" applyFont="1" applyFill="1" applyBorder="1" applyAlignment="1">
      <alignment horizontal="left" vertical="center" wrapText="1"/>
    </xf>
    <xf numFmtId="0" fontId="25" fillId="3" borderId="111" xfId="7" applyFont="1" applyFill="1" applyBorder="1" applyAlignment="1">
      <alignment horizontal="left" vertical="center" wrapText="1"/>
    </xf>
    <xf numFmtId="176" fontId="25" fillId="3" borderId="111" xfId="7" applyNumberFormat="1" applyFont="1" applyFill="1" applyBorder="1" applyAlignment="1">
      <alignment horizontal="right" vertical="center" wrapText="1"/>
    </xf>
    <xf numFmtId="9" fontId="25" fillId="3" borderId="24" xfId="1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12" fillId="0" borderId="0" xfId="4" applyFont="1" applyAlignment="1">
      <alignment horizontal="left" vertical="center" wrapText="1"/>
    </xf>
    <xf numFmtId="0" fontId="12" fillId="0" borderId="0" xfId="4" applyFont="1" applyAlignment="1">
      <alignment horizontal="left" vertical="center"/>
    </xf>
    <xf numFmtId="0" fontId="12" fillId="0" borderId="1" xfId="4" applyFont="1" applyBorder="1" applyAlignment="1">
      <alignment horizontal="center" vertical="center" wrapText="1"/>
    </xf>
    <xf numFmtId="41" fontId="12" fillId="0" borderId="10" xfId="4" applyNumberFormat="1" applyFont="1" applyBorder="1" applyAlignment="1">
      <alignment horizontal="center" vertical="center"/>
    </xf>
    <xf numFmtId="0" fontId="12" fillId="0" borderId="14" xfId="4" applyFont="1" applyBorder="1" applyAlignment="1">
      <alignment horizontal="center" vertical="center"/>
    </xf>
    <xf numFmtId="0" fontId="12" fillId="0" borderId="7" xfId="4" applyFont="1" applyBorder="1" applyAlignment="1">
      <alignment horizontal="center" vertical="center"/>
    </xf>
    <xf numFmtId="41" fontId="12" fillId="0" borderId="10" xfId="1" applyFont="1" applyBorder="1" applyAlignment="1">
      <alignment horizontal="right" vertical="center"/>
    </xf>
    <xf numFmtId="41" fontId="12" fillId="0" borderId="14" xfId="1" applyFont="1" applyBorder="1" applyAlignment="1">
      <alignment horizontal="right" vertical="center"/>
    </xf>
    <xf numFmtId="41" fontId="12" fillId="0" borderId="7" xfId="1" applyFont="1" applyBorder="1" applyAlignment="1">
      <alignment horizontal="right" vertical="center"/>
    </xf>
    <xf numFmtId="0" fontId="12" fillId="0" borderId="1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 wrapText="1"/>
    </xf>
    <xf numFmtId="0" fontId="19" fillId="3" borderId="8" xfId="8" applyFill="1" applyBorder="1" applyAlignment="1">
      <alignment horizontal="center"/>
    </xf>
    <xf numFmtId="0" fontId="19" fillId="3" borderId="0" xfId="8" applyFill="1" applyAlignment="1">
      <alignment horizontal="center"/>
    </xf>
    <xf numFmtId="0" fontId="32" fillId="6" borderId="66" xfId="8" applyFont="1" applyFill="1" applyBorder="1" applyAlignment="1">
      <alignment horizontal="center" vertical="center" wrapText="1"/>
    </xf>
    <xf numFmtId="0" fontId="32" fillId="6" borderId="67" xfId="8" applyFont="1" applyFill="1" applyBorder="1" applyAlignment="1">
      <alignment horizontal="center" vertical="center" wrapText="1"/>
    </xf>
    <xf numFmtId="0" fontId="32" fillId="6" borderId="68" xfId="8" applyFont="1" applyFill="1" applyBorder="1" applyAlignment="1">
      <alignment horizontal="center" vertical="center" wrapText="1"/>
    </xf>
    <xf numFmtId="0" fontId="32" fillId="6" borderId="70" xfId="8" applyFont="1" applyFill="1" applyBorder="1" applyAlignment="1">
      <alignment horizontal="center" vertical="center" wrapText="1"/>
    </xf>
    <xf numFmtId="0" fontId="32" fillId="6" borderId="23" xfId="8" applyFont="1" applyFill="1" applyBorder="1" applyAlignment="1">
      <alignment horizontal="center" vertical="center" wrapText="1"/>
    </xf>
    <xf numFmtId="0" fontId="32" fillId="6" borderId="71" xfId="8" applyFont="1" applyFill="1" applyBorder="1" applyAlignment="1">
      <alignment horizontal="center" vertical="center" wrapText="1"/>
    </xf>
    <xf numFmtId="0" fontId="24" fillId="0" borderId="17" xfId="7" applyFont="1" applyFill="1" applyBorder="1" applyAlignment="1">
      <alignment horizontal="center" vertical="center" wrapText="1"/>
    </xf>
    <xf numFmtId="0" fontId="24" fillId="0" borderId="15" xfId="7" applyFont="1" applyFill="1" applyBorder="1" applyAlignment="1">
      <alignment horizontal="center" vertical="center" wrapText="1"/>
    </xf>
    <xf numFmtId="0" fontId="24" fillId="0" borderId="12" xfId="7" applyFont="1" applyFill="1" applyBorder="1" applyAlignment="1">
      <alignment horizontal="center" vertical="center" wrapText="1"/>
    </xf>
    <xf numFmtId="0" fontId="24" fillId="0" borderId="2" xfId="7" applyFont="1" applyFill="1" applyBorder="1" applyAlignment="1">
      <alignment horizontal="center" vertical="center" wrapText="1"/>
    </xf>
    <xf numFmtId="0" fontId="23" fillId="2" borderId="58" xfId="8" applyFont="1" applyFill="1" applyBorder="1" applyAlignment="1">
      <alignment horizontal="center" vertical="center" wrapText="1"/>
    </xf>
    <xf numFmtId="0" fontId="23" fillId="2" borderId="59" xfId="8" applyFont="1" applyFill="1" applyBorder="1" applyAlignment="1">
      <alignment horizontal="center" vertical="center" wrapText="1"/>
    </xf>
    <xf numFmtId="0" fontId="23" fillId="2" borderId="22" xfId="8" applyFont="1" applyFill="1" applyBorder="1" applyAlignment="1">
      <alignment horizontal="center" vertical="center" wrapText="1"/>
    </xf>
    <xf numFmtId="0" fontId="23" fillId="2" borderId="28" xfId="8" applyFont="1" applyFill="1" applyBorder="1" applyAlignment="1">
      <alignment horizontal="center" vertical="center" wrapText="1"/>
    </xf>
    <xf numFmtId="0" fontId="23" fillId="2" borderId="33" xfId="8" applyFont="1" applyFill="1" applyBorder="1" applyAlignment="1">
      <alignment horizontal="center" vertical="center" wrapText="1"/>
    </xf>
    <xf numFmtId="0" fontId="23" fillId="2" borderId="30" xfId="8" applyFont="1" applyFill="1" applyBorder="1" applyAlignment="1">
      <alignment horizontal="center" vertical="center" wrapText="1"/>
    </xf>
    <xf numFmtId="0" fontId="23" fillId="2" borderId="31" xfId="8" applyFont="1" applyFill="1" applyBorder="1" applyAlignment="1">
      <alignment horizontal="center" vertical="center" wrapText="1"/>
    </xf>
    <xf numFmtId="0" fontId="23" fillId="2" borderId="32" xfId="8" applyFont="1" applyFill="1" applyBorder="1" applyAlignment="1">
      <alignment horizontal="center" vertical="center" wrapText="1"/>
    </xf>
    <xf numFmtId="0" fontId="23" fillId="2" borderId="96" xfId="8" applyFont="1" applyFill="1" applyBorder="1" applyAlignment="1">
      <alignment horizontal="center" vertical="center" wrapText="1"/>
    </xf>
    <xf numFmtId="0" fontId="23" fillId="2" borderId="97" xfId="8" applyFont="1" applyFill="1" applyBorder="1" applyAlignment="1">
      <alignment horizontal="center" vertical="center" wrapText="1"/>
    </xf>
    <xf numFmtId="0" fontId="23" fillId="2" borderId="98" xfId="8" applyFont="1" applyFill="1" applyBorder="1" applyAlignment="1">
      <alignment horizontal="center" vertical="center" wrapText="1"/>
    </xf>
    <xf numFmtId="0" fontId="23" fillId="2" borderId="95" xfId="8" applyFont="1" applyFill="1" applyBorder="1" applyAlignment="1">
      <alignment horizontal="center" vertical="center" wrapText="1"/>
    </xf>
    <xf numFmtId="0" fontId="23" fillId="2" borderId="74" xfId="8" applyFont="1" applyFill="1" applyBorder="1" applyAlignment="1">
      <alignment horizontal="center" vertical="center" wrapText="1"/>
    </xf>
    <xf numFmtId="0" fontId="23" fillId="2" borderId="47" xfId="8" applyFont="1" applyFill="1" applyBorder="1" applyAlignment="1">
      <alignment horizontal="center" vertical="center" wrapText="1"/>
    </xf>
    <xf numFmtId="0" fontId="23" fillId="2" borderId="48" xfId="8" applyFont="1" applyFill="1" applyBorder="1" applyAlignment="1">
      <alignment horizontal="center" vertical="center" wrapText="1"/>
    </xf>
    <xf numFmtId="0" fontId="23" fillId="2" borderId="94" xfId="8" applyFont="1" applyFill="1" applyBorder="1" applyAlignment="1">
      <alignment horizontal="center" vertical="center" wrapText="1"/>
    </xf>
    <xf numFmtId="0" fontId="34" fillId="7" borderId="102" xfId="7" applyFont="1" applyFill="1" applyBorder="1" applyAlignment="1">
      <alignment horizontal="center" vertical="center" wrapText="1"/>
    </xf>
    <xf numFmtId="0" fontId="34" fillId="7" borderId="100" xfId="7" applyFont="1" applyFill="1" applyBorder="1" applyAlignment="1">
      <alignment horizontal="center" vertical="center" wrapText="1"/>
    </xf>
    <xf numFmtId="49" fontId="39" fillId="6" borderId="53" xfId="7" applyNumberFormat="1" applyFont="1" applyFill="1" applyBorder="1" applyAlignment="1">
      <alignment horizontal="center" vertical="center" wrapText="1"/>
    </xf>
    <xf numFmtId="0" fontId="37" fillId="2" borderId="32" xfId="7" applyFont="1" applyFill="1" applyBorder="1" applyAlignment="1">
      <alignment horizontal="center" vertical="center" wrapText="1"/>
    </xf>
    <xf numFmtId="0" fontId="37" fillId="2" borderId="30" xfId="7" applyFont="1" applyFill="1" applyBorder="1" applyAlignment="1">
      <alignment horizontal="center" vertical="center" wrapText="1"/>
    </xf>
    <xf numFmtId="0" fontId="37" fillId="2" borderId="31" xfId="7" applyFont="1" applyFill="1" applyBorder="1" applyAlignment="1">
      <alignment horizontal="center" vertical="center" wrapText="1"/>
    </xf>
    <xf numFmtId="49" fontId="27" fillId="3" borderId="57" xfId="7" applyNumberFormat="1" applyFont="1" applyFill="1" applyBorder="1" applyAlignment="1">
      <alignment horizontal="center" vertical="center" wrapText="1"/>
    </xf>
    <xf numFmtId="49" fontId="27" fillId="3" borderId="48" xfId="7" applyNumberFormat="1" applyFont="1" applyFill="1" applyBorder="1" applyAlignment="1">
      <alignment horizontal="center" vertical="center" wrapText="1"/>
    </xf>
    <xf numFmtId="49" fontId="27" fillId="3" borderId="78" xfId="7" applyNumberFormat="1" applyFont="1" applyFill="1" applyBorder="1" applyAlignment="1">
      <alignment horizontal="center" vertical="center" wrapText="1"/>
    </xf>
    <xf numFmtId="49" fontId="27" fillId="3" borderId="74" xfId="7" applyNumberFormat="1" applyFont="1" applyFill="1" applyBorder="1" applyAlignment="1">
      <alignment horizontal="center" vertical="center" wrapText="1"/>
    </xf>
    <xf numFmtId="49" fontId="27" fillId="3" borderId="80" xfId="7" applyNumberFormat="1" applyFont="1" applyFill="1" applyBorder="1" applyAlignment="1">
      <alignment horizontal="center" vertical="center" wrapText="1"/>
    </xf>
    <xf numFmtId="49" fontId="27" fillId="3" borderId="4" xfId="7" applyNumberFormat="1" applyFont="1" applyFill="1" applyBorder="1" applyAlignment="1">
      <alignment horizontal="center" vertical="center" wrapText="1"/>
    </xf>
    <xf numFmtId="49" fontId="27" fillId="3" borderId="2" xfId="7" applyNumberFormat="1" applyFont="1" applyFill="1" applyBorder="1" applyAlignment="1">
      <alignment horizontal="center" vertical="center" wrapText="1"/>
    </xf>
    <xf numFmtId="49" fontId="27" fillId="3" borderId="81" xfId="7" applyNumberFormat="1" applyFont="1" applyFill="1" applyBorder="1" applyAlignment="1">
      <alignment horizontal="center" vertical="center" wrapText="1"/>
    </xf>
    <xf numFmtId="49" fontId="27" fillId="3" borderId="11" xfId="7" applyNumberFormat="1" applyFont="1" applyFill="1" applyBorder="1" applyAlignment="1">
      <alignment horizontal="center" vertical="center" wrapText="1"/>
    </xf>
    <xf numFmtId="49" fontId="27" fillId="3" borderId="6" xfId="7" applyNumberFormat="1" applyFont="1" applyFill="1" applyBorder="1" applyAlignment="1">
      <alignment horizontal="center" vertical="center" wrapText="1"/>
    </xf>
    <xf numFmtId="49" fontId="27" fillId="3" borderId="84" xfId="7" applyNumberFormat="1" applyFont="1" applyFill="1" applyBorder="1" applyAlignment="1">
      <alignment horizontal="center" vertical="center" wrapText="1"/>
    </xf>
    <xf numFmtId="49" fontId="27" fillId="3" borderId="85" xfId="7" applyNumberFormat="1" applyFont="1" applyFill="1" applyBorder="1" applyAlignment="1">
      <alignment horizontal="center" vertical="center" wrapText="1"/>
    </xf>
    <xf numFmtId="49" fontId="37" fillId="2" borderId="32" xfId="7" applyNumberFormat="1" applyFont="1" applyFill="1" applyBorder="1" applyAlignment="1">
      <alignment horizontal="center" vertical="center" wrapText="1"/>
    </xf>
    <xf numFmtId="49" fontId="37" fillId="2" borderId="30" xfId="7" applyNumberFormat="1" applyFont="1" applyFill="1" applyBorder="1" applyAlignment="1">
      <alignment horizontal="center" vertical="center" wrapText="1"/>
    </xf>
    <xf numFmtId="49" fontId="37" fillId="2" borderId="31" xfId="7" applyNumberFormat="1" applyFont="1" applyFill="1" applyBorder="1" applyAlignment="1">
      <alignment horizontal="center" vertical="center" wrapText="1"/>
    </xf>
    <xf numFmtId="49" fontId="23" fillId="7" borderId="85" xfId="7" applyNumberFormat="1" applyFont="1" applyFill="1" applyBorder="1" applyAlignment="1">
      <alignment horizontal="center" vertical="center" wrapText="1"/>
    </xf>
    <xf numFmtId="49" fontId="23" fillId="7" borderId="74" xfId="7" applyNumberFormat="1" applyFont="1" applyFill="1" applyBorder="1" applyAlignment="1">
      <alignment horizontal="center" vertical="center" wrapText="1"/>
    </xf>
    <xf numFmtId="49" fontId="23" fillId="7" borderId="47" xfId="7" applyNumberFormat="1" applyFont="1" applyFill="1" applyBorder="1" applyAlignment="1">
      <alignment horizontal="center" vertical="center" wrapText="1"/>
    </xf>
    <xf numFmtId="49" fontId="23" fillId="7" borderId="48" xfId="7" applyNumberFormat="1" applyFont="1" applyFill="1" applyBorder="1" applyAlignment="1">
      <alignment horizontal="center" vertical="center" wrapText="1"/>
    </xf>
    <xf numFmtId="0" fontId="34" fillId="7" borderId="61" xfId="7" applyFont="1" applyFill="1" applyBorder="1" applyAlignment="1">
      <alignment horizontal="center" vertical="center" wrapText="1"/>
    </xf>
    <xf numFmtId="0" fontId="34" fillId="7" borderId="46" xfId="7" applyFont="1" applyFill="1" applyBorder="1" applyAlignment="1">
      <alignment horizontal="center" vertical="center" wrapText="1"/>
    </xf>
    <xf numFmtId="0" fontId="27" fillId="3" borderId="55" xfId="7" applyFont="1" applyFill="1" applyBorder="1" applyAlignment="1">
      <alignment horizontal="center" vertical="center" wrapText="1"/>
    </xf>
    <xf numFmtId="0" fontId="27" fillId="3" borderId="61" xfId="7" applyFont="1" applyFill="1" applyBorder="1" applyAlignment="1">
      <alignment horizontal="center" vertical="center" wrapText="1"/>
    </xf>
    <xf numFmtId="0" fontId="27" fillId="3" borderId="46" xfId="7" applyFont="1" applyFill="1" applyBorder="1" applyAlignment="1">
      <alignment horizontal="center" vertical="center" wrapText="1"/>
    </xf>
    <xf numFmtId="49" fontId="42" fillId="7" borderId="100" xfId="7" applyNumberFormat="1" applyFont="1" applyFill="1" applyBorder="1" applyAlignment="1">
      <alignment horizontal="center" vertical="center" wrapText="1"/>
    </xf>
    <xf numFmtId="49" fontId="42" fillId="7" borderId="101" xfId="7" applyNumberFormat="1" applyFont="1" applyFill="1" applyBorder="1" applyAlignment="1">
      <alignment horizontal="center" vertical="center" wrapText="1"/>
    </xf>
    <xf numFmtId="49" fontId="37" fillId="2" borderId="48" xfId="7" applyNumberFormat="1" applyFont="1" applyFill="1" applyBorder="1" applyAlignment="1">
      <alignment horizontal="center" vertical="center" wrapText="1"/>
    </xf>
    <xf numFmtId="49" fontId="37" fillId="2" borderId="74" xfId="7" applyNumberFormat="1" applyFont="1" applyFill="1" applyBorder="1" applyAlignment="1">
      <alignment horizontal="center" vertical="center" wrapText="1"/>
    </xf>
    <xf numFmtId="49" fontId="37" fillId="2" borderId="47" xfId="7" applyNumberFormat="1" applyFont="1" applyFill="1" applyBorder="1" applyAlignment="1">
      <alignment horizontal="center" vertical="center" wrapText="1"/>
    </xf>
    <xf numFmtId="49" fontId="34" fillId="6" borderId="53" xfId="7" applyNumberFormat="1" applyFont="1" applyFill="1" applyBorder="1" applyAlignment="1">
      <alignment horizontal="center" vertical="center" wrapText="1"/>
    </xf>
    <xf numFmtId="49" fontId="42" fillId="7" borderId="85" xfId="7" applyNumberFormat="1" applyFont="1" applyFill="1" applyBorder="1" applyAlignment="1">
      <alignment horizontal="center" vertical="center" wrapText="1"/>
    </xf>
    <xf numFmtId="49" fontId="42" fillId="7" borderId="74" xfId="7" applyNumberFormat="1" applyFont="1" applyFill="1" applyBorder="1" applyAlignment="1">
      <alignment horizontal="center" vertical="center" wrapText="1"/>
    </xf>
    <xf numFmtId="49" fontId="42" fillId="7" borderId="47" xfId="7" applyNumberFormat="1" applyFont="1" applyFill="1" applyBorder="1" applyAlignment="1">
      <alignment horizontal="center" vertical="center" wrapText="1"/>
    </xf>
    <xf numFmtId="49" fontId="42" fillId="7" borderId="46" xfId="7" applyNumberFormat="1" applyFont="1" applyFill="1" applyBorder="1" applyAlignment="1">
      <alignment horizontal="center" vertical="center" wrapText="1"/>
    </xf>
    <xf numFmtId="49" fontId="42" fillId="7" borderId="51" xfId="7" applyNumberFormat="1" applyFont="1" applyFill="1" applyBorder="1" applyAlignment="1">
      <alignment horizontal="center" vertical="center" wrapText="1"/>
    </xf>
    <xf numFmtId="0" fontId="37" fillId="2" borderId="103" xfId="7" applyFont="1" applyFill="1" applyBorder="1" applyAlignment="1">
      <alignment horizontal="center" vertical="center" wrapText="1"/>
    </xf>
    <xf numFmtId="0" fontId="37" fillId="2" borderId="109" xfId="7" applyFont="1" applyFill="1" applyBorder="1" applyAlignment="1">
      <alignment horizontal="center" vertical="center" wrapText="1"/>
    </xf>
    <xf numFmtId="0" fontId="37" fillId="2" borderId="76" xfId="7" applyFont="1" applyFill="1" applyBorder="1" applyAlignment="1">
      <alignment horizontal="center" vertical="center" wrapText="1"/>
    </xf>
  </cellXfs>
  <cellStyles count="11">
    <cellStyle name="백분율 2" xfId="10"/>
    <cellStyle name="쉼표 [0]" xfId="1" builtinId="6"/>
    <cellStyle name="쉼표 [0] 2" xfId="2"/>
    <cellStyle name="쉼표 [0] 3" xfId="9"/>
    <cellStyle name="표준" xfId="0" builtinId="0"/>
    <cellStyle name="표준 2" xfId="3"/>
    <cellStyle name="표준 2 2" xfId="6"/>
    <cellStyle name="표준 2 6" xfId="8"/>
    <cellStyle name="표준 3" xfId="7"/>
    <cellStyle name="표준_예산서" xfId="5"/>
    <cellStyle name="표준_예산서(주간보호)A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3"/>
  <sheetViews>
    <sheetView topLeftCell="A4" zoomScaleNormal="100" workbookViewId="0">
      <selection activeCell="A8" sqref="A8"/>
    </sheetView>
  </sheetViews>
  <sheetFormatPr defaultRowHeight="13.5" x14ac:dyDescent="0.15"/>
  <cols>
    <col min="4" max="4" width="5" customWidth="1"/>
    <col min="12" max="12" width="11.21875" customWidth="1"/>
  </cols>
  <sheetData>
    <row r="3" spans="1:18" ht="201.75" customHeight="1" x14ac:dyDescent="0.15"/>
    <row r="4" spans="1:18" ht="35.25" x14ac:dyDescent="0.15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</row>
    <row r="5" spans="1:18" ht="38.25" x14ac:dyDescent="0.15">
      <c r="A5" s="288" t="s">
        <v>184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14"/>
      <c r="N5" s="14"/>
      <c r="O5" s="14"/>
      <c r="P5" s="14"/>
      <c r="Q5" s="14"/>
      <c r="R5" s="14"/>
    </row>
    <row r="6" spans="1:18" ht="27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8" ht="35.25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8" ht="183.7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8" ht="111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8" ht="73.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8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8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8" ht="38.25" x14ac:dyDescent="0.15">
      <c r="A13" s="289" t="s">
        <v>130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15"/>
      <c r="N13" s="15"/>
      <c r="O13" s="15"/>
      <c r="P13" s="15"/>
      <c r="Q13" s="15"/>
      <c r="R13" s="15"/>
    </row>
  </sheetData>
  <mergeCells count="3">
    <mergeCell ref="A4:L4"/>
    <mergeCell ref="A5:L5"/>
    <mergeCell ref="A13:L13"/>
  </mergeCells>
  <phoneticPr fontId="3" type="noConversion"/>
  <pageMargins left="0.59055118110236227" right="0.59055118110236227" top="1.3385826771653544" bottom="0.98425196850393704" header="0.51181102362204722" footer="0.51181102362204722"/>
  <pageSetup paperSize="9" scale="71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A19" sqref="A19:G19"/>
    </sheetView>
  </sheetViews>
  <sheetFormatPr defaultRowHeight="13.5" x14ac:dyDescent="0.15"/>
  <cols>
    <col min="1" max="1" width="8.109375" style="11" customWidth="1"/>
    <col min="2" max="2" width="10.33203125" style="11" customWidth="1"/>
    <col min="3" max="3" width="10.77734375" style="11" customWidth="1"/>
    <col min="4" max="5" width="9.21875" style="13" customWidth="1"/>
    <col min="6" max="6" width="8.77734375" style="12" customWidth="1"/>
    <col min="7" max="7" width="41.77734375" style="5" customWidth="1"/>
    <col min="8" max="8" width="11.21875" style="5" bestFit="1" customWidth="1"/>
    <col min="9" max="16384" width="8.88671875" style="5"/>
  </cols>
  <sheetData>
    <row r="1" spans="1:12" ht="37.5" customHeight="1" x14ac:dyDescent="0.15">
      <c r="A1" s="301" t="s">
        <v>7</v>
      </c>
      <c r="B1" s="301"/>
      <c r="C1" s="301"/>
      <c r="D1" s="301"/>
      <c r="E1" s="301"/>
      <c r="F1" s="301"/>
      <c r="G1" s="301"/>
      <c r="H1" s="4"/>
      <c r="I1" s="4"/>
      <c r="J1" s="4"/>
    </row>
    <row r="2" spans="1:12" ht="24" customHeight="1" x14ac:dyDescent="0.15">
      <c r="A2" s="6"/>
      <c r="B2" s="6"/>
      <c r="C2" s="6"/>
      <c r="D2" s="6"/>
      <c r="E2" s="6"/>
      <c r="F2" s="6"/>
      <c r="G2" s="6"/>
      <c r="H2" s="4"/>
      <c r="I2" s="4"/>
      <c r="J2" s="4"/>
    </row>
    <row r="3" spans="1:12" s="8" customFormat="1" ht="27" customHeight="1" x14ac:dyDescent="0.15">
      <c r="A3" s="292" t="s">
        <v>149</v>
      </c>
      <c r="B3" s="292"/>
      <c r="C3" s="292"/>
      <c r="D3" s="292"/>
      <c r="E3" s="292"/>
      <c r="F3" s="292"/>
      <c r="G3" s="292"/>
      <c r="H3" s="7"/>
      <c r="I3" s="7"/>
      <c r="J3" s="7"/>
    </row>
    <row r="4" spans="1:12" s="8" customFormat="1" ht="18" customHeight="1" x14ac:dyDescent="0.15">
      <c r="A4" s="292"/>
      <c r="B4" s="292"/>
      <c r="C4" s="292"/>
      <c r="D4" s="292"/>
      <c r="E4" s="292"/>
      <c r="F4" s="292"/>
      <c r="G4" s="292"/>
      <c r="H4" s="7"/>
      <c r="I4" s="7"/>
      <c r="J4" s="7"/>
    </row>
    <row r="5" spans="1:12" s="8" customFormat="1" ht="40.5" customHeight="1" x14ac:dyDescent="0.15">
      <c r="A5" s="291" t="s">
        <v>150</v>
      </c>
      <c r="B5" s="292"/>
      <c r="C5" s="292"/>
      <c r="D5" s="292"/>
      <c r="E5" s="292"/>
      <c r="F5" s="292"/>
      <c r="G5" s="292"/>
      <c r="H5" s="16"/>
      <c r="I5" s="16"/>
      <c r="J5" s="16"/>
      <c r="K5" s="17"/>
      <c r="L5" s="17"/>
    </row>
    <row r="6" spans="1:12" s="8" customFormat="1" ht="17.25" customHeight="1" x14ac:dyDescent="0.15">
      <c r="A6" s="302"/>
      <c r="B6" s="302"/>
      <c r="C6" s="302"/>
      <c r="D6" s="302"/>
      <c r="E6" s="302"/>
      <c r="F6" s="302"/>
      <c r="G6" s="302"/>
      <c r="H6" s="7"/>
      <c r="I6" s="7"/>
      <c r="J6" s="7"/>
    </row>
    <row r="7" spans="1:12" s="8" customFormat="1" ht="27" customHeight="1" x14ac:dyDescent="0.15">
      <c r="A7" s="293" t="s">
        <v>8</v>
      </c>
      <c r="B7" s="293"/>
      <c r="C7" s="293"/>
      <c r="D7" s="300" t="s">
        <v>9</v>
      </c>
      <c r="E7" s="300"/>
      <c r="F7" s="300"/>
      <c r="G7" s="9" t="s">
        <v>10</v>
      </c>
      <c r="H7" s="7"/>
      <c r="I7" s="7"/>
      <c r="J7" s="7"/>
    </row>
    <row r="8" spans="1:12" s="8" customFormat="1" ht="27" customHeight="1" x14ac:dyDescent="0.15">
      <c r="A8" s="293" t="s">
        <v>11</v>
      </c>
      <c r="B8" s="293"/>
      <c r="C8" s="293"/>
      <c r="D8" s="294">
        <v>1171524794</v>
      </c>
      <c r="E8" s="295"/>
      <c r="F8" s="296"/>
      <c r="G8" s="9"/>
      <c r="H8" s="7"/>
      <c r="I8" s="7"/>
      <c r="J8" s="7"/>
    </row>
    <row r="9" spans="1:12" s="8" customFormat="1" ht="27" customHeight="1" x14ac:dyDescent="0.15">
      <c r="A9" s="293" t="s">
        <v>12</v>
      </c>
      <c r="B9" s="293"/>
      <c r="C9" s="293"/>
      <c r="D9" s="294">
        <v>1171524794</v>
      </c>
      <c r="E9" s="295"/>
      <c r="F9" s="296"/>
      <c r="G9" s="9"/>
      <c r="H9" s="7"/>
      <c r="I9" s="7"/>
      <c r="J9" s="7"/>
    </row>
    <row r="10" spans="1:12" s="8" customFormat="1" ht="27" customHeight="1" x14ac:dyDescent="0.15">
      <c r="A10" s="293" t="s">
        <v>13</v>
      </c>
      <c r="B10" s="293"/>
      <c r="C10" s="293"/>
      <c r="D10" s="297">
        <v>0</v>
      </c>
      <c r="E10" s="298"/>
      <c r="F10" s="299"/>
      <c r="G10" s="9"/>
      <c r="H10" s="7"/>
      <c r="I10" s="7"/>
      <c r="J10" s="7"/>
    </row>
    <row r="11" spans="1:12" s="8" customFormat="1" ht="27" customHeight="1" x14ac:dyDescent="0.15">
      <c r="A11" s="292" t="s">
        <v>148</v>
      </c>
      <c r="B11" s="292" t="s">
        <v>14</v>
      </c>
      <c r="C11" s="292"/>
      <c r="D11" s="292"/>
      <c r="E11" s="292"/>
      <c r="F11" s="292"/>
      <c r="G11" s="292"/>
      <c r="H11" s="7"/>
      <c r="I11" s="7"/>
      <c r="J11" s="7"/>
    </row>
    <row r="12" spans="1:12" s="8" customFormat="1" ht="17.25" customHeight="1" x14ac:dyDescent="0.15">
      <c r="A12" s="10"/>
      <c r="B12" s="10"/>
      <c r="C12" s="10"/>
      <c r="D12" s="10"/>
      <c r="E12" s="10"/>
      <c r="F12" s="10"/>
      <c r="G12" s="10"/>
      <c r="H12" s="7"/>
      <c r="I12" s="7"/>
      <c r="J12" s="7"/>
    </row>
    <row r="13" spans="1:12" s="8" customFormat="1" ht="27" customHeight="1" x14ac:dyDescent="0.15">
      <c r="A13" s="292" t="s">
        <v>168</v>
      </c>
      <c r="B13" s="292"/>
      <c r="C13" s="292"/>
      <c r="D13" s="292"/>
      <c r="E13" s="292"/>
      <c r="F13" s="292"/>
      <c r="G13" s="292"/>
      <c r="H13" s="7"/>
      <c r="I13" s="7"/>
      <c r="J13" s="7"/>
    </row>
    <row r="14" spans="1:12" s="8" customFormat="1" ht="18" customHeight="1" x14ac:dyDescent="0.15">
      <c r="A14" s="292"/>
      <c r="B14" s="292"/>
      <c r="C14" s="292"/>
      <c r="D14" s="292"/>
      <c r="E14" s="292"/>
      <c r="F14" s="292"/>
      <c r="G14" s="292"/>
      <c r="H14" s="7"/>
      <c r="I14" s="7"/>
      <c r="J14" s="7"/>
    </row>
    <row r="15" spans="1:12" s="8" customFormat="1" ht="27" customHeight="1" x14ac:dyDescent="0.15">
      <c r="A15" s="292" t="s">
        <v>169</v>
      </c>
      <c r="B15" s="292"/>
      <c r="C15" s="292" t="s">
        <v>15</v>
      </c>
      <c r="D15" s="292"/>
      <c r="E15" s="292"/>
      <c r="F15" s="292"/>
      <c r="G15" s="292"/>
      <c r="H15" s="7"/>
      <c r="I15" s="7"/>
      <c r="J15" s="7"/>
    </row>
    <row r="16" spans="1:12" s="8" customFormat="1" ht="16.5" customHeight="1" x14ac:dyDescent="0.15">
      <c r="A16" s="10"/>
      <c r="B16" s="10"/>
      <c r="C16" s="10"/>
      <c r="D16" s="10"/>
      <c r="E16" s="10"/>
      <c r="F16" s="10"/>
      <c r="G16" s="10"/>
      <c r="H16" s="7"/>
      <c r="I16" s="7"/>
      <c r="J16" s="7"/>
    </row>
    <row r="17" spans="1:10" s="8" customFormat="1" ht="27" customHeight="1" x14ac:dyDescent="0.15">
      <c r="A17" s="292" t="s">
        <v>173</v>
      </c>
      <c r="B17" s="292"/>
      <c r="C17" s="292"/>
      <c r="D17" s="292"/>
      <c r="E17" s="292"/>
      <c r="F17" s="292"/>
      <c r="G17" s="292"/>
      <c r="H17" s="7"/>
      <c r="I17" s="7"/>
      <c r="J17" s="7"/>
    </row>
    <row r="18" spans="1:10" s="8" customFormat="1" ht="16.5" customHeight="1" x14ac:dyDescent="0.15">
      <c r="A18" s="10"/>
      <c r="B18" s="10"/>
      <c r="C18" s="10"/>
      <c r="D18" s="10"/>
      <c r="E18" s="10"/>
      <c r="F18" s="10"/>
      <c r="G18" s="10"/>
      <c r="H18" s="7"/>
      <c r="I18" s="7"/>
      <c r="J18" s="7"/>
    </row>
    <row r="19" spans="1:10" s="8" customFormat="1" ht="57" customHeight="1" x14ac:dyDescent="0.15">
      <c r="A19" s="291" t="s">
        <v>16</v>
      </c>
      <c r="B19" s="292"/>
      <c r="C19" s="292"/>
      <c r="D19" s="292"/>
      <c r="E19" s="292"/>
      <c r="F19" s="292"/>
      <c r="G19" s="292"/>
      <c r="H19" s="7"/>
      <c r="I19" s="7"/>
      <c r="J19" s="7"/>
    </row>
    <row r="20" spans="1:10" s="8" customFormat="1" ht="18" customHeight="1" x14ac:dyDescent="0.15">
      <c r="A20" s="10"/>
      <c r="B20" s="10"/>
      <c r="C20" s="10"/>
      <c r="D20" s="10"/>
      <c r="E20" s="10"/>
      <c r="F20" s="10"/>
      <c r="G20" s="10"/>
      <c r="H20" s="7"/>
      <c r="I20" s="7"/>
      <c r="J20" s="7"/>
    </row>
    <row r="21" spans="1:10" s="8" customFormat="1" ht="50.25" customHeight="1" x14ac:dyDescent="0.15">
      <c r="A21" s="291" t="s">
        <v>131</v>
      </c>
      <c r="B21" s="292"/>
      <c r="C21" s="292"/>
      <c r="D21" s="292"/>
      <c r="E21" s="292"/>
      <c r="F21" s="292"/>
      <c r="G21" s="292"/>
      <c r="H21" s="7"/>
      <c r="I21" s="7"/>
      <c r="J21" s="7"/>
    </row>
    <row r="22" spans="1:10" s="8" customFormat="1" ht="14.25" x14ac:dyDescent="0.15">
      <c r="A22" s="292"/>
      <c r="B22" s="292"/>
      <c r="C22" s="292"/>
      <c r="D22" s="292"/>
      <c r="E22" s="292" t="s">
        <v>17</v>
      </c>
      <c r="F22" s="292"/>
      <c r="G22" s="292">
        <v>59119</v>
      </c>
      <c r="H22" s="7"/>
      <c r="I22" s="7"/>
      <c r="J22" s="7"/>
    </row>
    <row r="23" spans="1:10" s="8" customFormat="1" ht="14.25" x14ac:dyDescent="0.15">
      <c r="A23" s="292"/>
      <c r="B23" s="292"/>
      <c r="C23" s="292"/>
      <c r="D23" s="292"/>
      <c r="E23" s="292"/>
      <c r="F23" s="292"/>
      <c r="G23" s="292"/>
      <c r="H23" s="7"/>
      <c r="I23" s="7"/>
      <c r="J23" s="7"/>
    </row>
    <row r="24" spans="1:10" ht="18.75" x14ac:dyDescent="0.15">
      <c r="A24" s="290"/>
      <c r="B24" s="290"/>
      <c r="C24" s="290"/>
      <c r="D24" s="290"/>
      <c r="E24" s="290"/>
      <c r="F24" s="290"/>
      <c r="G24" s="290"/>
      <c r="H24" s="4"/>
      <c r="I24" s="4"/>
      <c r="J24" s="4"/>
    </row>
    <row r="25" spans="1:10" ht="18.75" x14ac:dyDescent="0.15">
      <c r="A25" s="290"/>
      <c r="B25" s="290"/>
      <c r="C25" s="290"/>
      <c r="D25" s="290"/>
      <c r="E25" s="290"/>
      <c r="F25" s="290"/>
      <c r="G25" s="290"/>
      <c r="H25" s="4"/>
      <c r="I25" s="4"/>
      <c r="J25" s="4"/>
    </row>
    <row r="26" spans="1:10" ht="18.75" x14ac:dyDescent="0.15">
      <c r="A26" s="290"/>
      <c r="B26" s="290"/>
      <c r="C26" s="290"/>
      <c r="D26" s="290"/>
      <c r="E26" s="290"/>
      <c r="F26" s="290"/>
      <c r="G26" s="290"/>
      <c r="H26" s="4"/>
      <c r="I26" s="4"/>
      <c r="J26" s="4"/>
    </row>
    <row r="27" spans="1:10" ht="18.75" x14ac:dyDescent="0.15">
      <c r="A27" s="290"/>
      <c r="B27" s="290"/>
      <c r="C27" s="290"/>
      <c r="D27" s="290"/>
      <c r="E27" s="290"/>
      <c r="F27" s="290"/>
      <c r="G27" s="290"/>
      <c r="H27" s="4"/>
      <c r="I27" s="4"/>
      <c r="J27" s="4"/>
    </row>
    <row r="28" spans="1:10" ht="18.75" x14ac:dyDescent="0.15">
      <c r="A28" s="290"/>
      <c r="B28" s="290"/>
      <c r="C28" s="290"/>
      <c r="D28" s="290"/>
      <c r="E28" s="290"/>
      <c r="F28" s="290"/>
      <c r="G28" s="290"/>
      <c r="H28" s="4"/>
      <c r="I28" s="4"/>
      <c r="J28" s="4"/>
    </row>
    <row r="29" spans="1:10" x14ac:dyDescent="0.15">
      <c r="A29" s="5"/>
      <c r="B29" s="5"/>
      <c r="C29" s="5"/>
      <c r="D29" s="11"/>
      <c r="E29" s="11"/>
    </row>
    <row r="30" spans="1:10" x14ac:dyDescent="0.15">
      <c r="A30" s="5"/>
      <c r="B30" s="5"/>
      <c r="C30" s="5"/>
      <c r="D30" s="12"/>
      <c r="E30" s="12"/>
    </row>
    <row r="31" spans="1:10" x14ac:dyDescent="0.15">
      <c r="A31" s="5"/>
      <c r="B31" s="5"/>
      <c r="C31" s="5"/>
      <c r="D31" s="11"/>
      <c r="E31" s="11"/>
    </row>
    <row r="33" ht="0.75" customHeight="1" x14ac:dyDescent="0.15"/>
  </sheetData>
  <mergeCells count="27">
    <mergeCell ref="A7:C7"/>
    <mergeCell ref="D7:F7"/>
    <mergeCell ref="A1:G1"/>
    <mergeCell ref="A3:G3"/>
    <mergeCell ref="A4:G4"/>
    <mergeCell ref="A5:G5"/>
    <mergeCell ref="A6:G6"/>
    <mergeCell ref="A17:G17"/>
    <mergeCell ref="A8:C8"/>
    <mergeCell ref="D8:F8"/>
    <mergeCell ref="A9:C9"/>
    <mergeCell ref="D9:F9"/>
    <mergeCell ref="A10:C10"/>
    <mergeCell ref="D10:F10"/>
    <mergeCell ref="A11:G11"/>
    <mergeCell ref="A13:G13"/>
    <mergeCell ref="A14:G14"/>
    <mergeCell ref="A15:G15"/>
    <mergeCell ref="A26:G26"/>
    <mergeCell ref="A27:G27"/>
    <mergeCell ref="A28:G28"/>
    <mergeCell ref="A19:G19"/>
    <mergeCell ref="A21:G21"/>
    <mergeCell ref="A22:G22"/>
    <mergeCell ref="A23:G23"/>
    <mergeCell ref="A24:G24"/>
    <mergeCell ref="A25:G25"/>
  </mergeCells>
  <phoneticPr fontId="3" type="noConversion"/>
  <pageMargins left="0.59055118110236227" right="0.59055118110236227" top="0.47244094488188981" bottom="0.39370078740157483" header="0.51181102362204722" footer="0.35433070866141736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65"/>
  <sheetViews>
    <sheetView tabSelected="1" view="pageBreakPreview" zoomScale="115" zoomScaleNormal="125" zoomScaleSheetLayoutView="115" workbookViewId="0">
      <selection activeCell="F23" sqref="F23"/>
    </sheetView>
  </sheetViews>
  <sheetFormatPr defaultRowHeight="12.75" customHeight="1" x14ac:dyDescent="0.15"/>
  <cols>
    <col min="1" max="1" width="7.44140625" style="19" customWidth="1"/>
    <col min="2" max="2" width="7.88671875" style="19" customWidth="1"/>
    <col min="3" max="3" width="11" style="19" customWidth="1"/>
    <col min="4" max="5" width="12.109375" style="19" bestFit="1" customWidth="1"/>
    <col min="6" max="6" width="13.109375" style="19" bestFit="1" customWidth="1"/>
    <col min="7" max="8" width="10.6640625" style="19" customWidth="1"/>
    <col min="9" max="9" width="13.44140625" style="19" customWidth="1"/>
    <col min="10" max="11" width="12.77734375" style="19" bestFit="1" customWidth="1"/>
    <col min="12" max="12" width="13.5546875" style="19" bestFit="1" customWidth="1"/>
    <col min="13" max="13" width="14.5546875" style="19" customWidth="1"/>
    <col min="14" max="250" width="8.88671875" style="19"/>
    <col min="251" max="251" width="7.44140625" style="19" customWidth="1"/>
    <col min="252" max="252" width="10.21875" style="19" customWidth="1"/>
    <col min="253" max="253" width="9.6640625" style="19" customWidth="1"/>
    <col min="254" max="255" width="9.109375" style="19" customWidth="1"/>
    <col min="256" max="256" width="9.21875" style="19" customWidth="1"/>
    <col min="257" max="257" width="8.21875" style="19" customWidth="1"/>
    <col min="258" max="258" width="7.21875" style="19" customWidth="1"/>
    <col min="259" max="259" width="11.33203125" style="19" customWidth="1"/>
    <col min="260" max="260" width="9.44140625" style="19" customWidth="1"/>
    <col min="261" max="261" width="9.21875" style="19" customWidth="1"/>
    <col min="262" max="262" width="9" style="19" customWidth="1"/>
    <col min="263" max="263" width="4.21875" style="19" customWidth="1"/>
    <col min="264" max="264" width="3.33203125" style="19" customWidth="1"/>
    <col min="265" max="265" width="5.21875" style="19" customWidth="1"/>
    <col min="266" max="266" width="2.88671875" style="19" customWidth="1"/>
    <col min="267" max="267" width="9" style="19" customWidth="1"/>
    <col min="268" max="506" width="8.88671875" style="19"/>
    <col min="507" max="507" width="7.44140625" style="19" customWidth="1"/>
    <col min="508" max="508" width="10.21875" style="19" customWidth="1"/>
    <col min="509" max="509" width="9.6640625" style="19" customWidth="1"/>
    <col min="510" max="511" width="9.109375" style="19" customWidth="1"/>
    <col min="512" max="512" width="9.21875" style="19" customWidth="1"/>
    <col min="513" max="513" width="8.21875" style="19" customWidth="1"/>
    <col min="514" max="514" width="7.21875" style="19" customWidth="1"/>
    <col min="515" max="515" width="11.33203125" style="19" customWidth="1"/>
    <col min="516" max="516" width="9.44140625" style="19" customWidth="1"/>
    <col min="517" max="517" width="9.21875" style="19" customWidth="1"/>
    <col min="518" max="518" width="9" style="19" customWidth="1"/>
    <col min="519" max="519" width="4.21875" style="19" customWidth="1"/>
    <col min="520" max="520" width="3.33203125" style="19" customWidth="1"/>
    <col min="521" max="521" width="5.21875" style="19" customWidth="1"/>
    <col min="522" max="522" width="2.88671875" style="19" customWidth="1"/>
    <col min="523" max="523" width="9" style="19" customWidth="1"/>
    <col min="524" max="762" width="8.88671875" style="19"/>
    <col min="763" max="763" width="7.44140625" style="19" customWidth="1"/>
    <col min="764" max="764" width="10.21875" style="19" customWidth="1"/>
    <col min="765" max="765" width="9.6640625" style="19" customWidth="1"/>
    <col min="766" max="767" width="9.109375" style="19" customWidth="1"/>
    <col min="768" max="768" width="9.21875" style="19" customWidth="1"/>
    <col min="769" max="769" width="8.21875" style="19" customWidth="1"/>
    <col min="770" max="770" width="7.21875" style="19" customWidth="1"/>
    <col min="771" max="771" width="11.33203125" style="19" customWidth="1"/>
    <col min="772" max="772" width="9.44140625" style="19" customWidth="1"/>
    <col min="773" max="773" width="9.21875" style="19" customWidth="1"/>
    <col min="774" max="774" width="9" style="19" customWidth="1"/>
    <col min="775" max="775" width="4.21875" style="19" customWidth="1"/>
    <col min="776" max="776" width="3.33203125" style="19" customWidth="1"/>
    <col min="777" max="777" width="5.21875" style="19" customWidth="1"/>
    <col min="778" max="778" width="2.88671875" style="19" customWidth="1"/>
    <col min="779" max="779" width="9" style="19" customWidth="1"/>
    <col min="780" max="1018" width="8.88671875" style="19"/>
    <col min="1019" max="1019" width="7.44140625" style="19" customWidth="1"/>
    <col min="1020" max="1020" width="10.21875" style="19" customWidth="1"/>
    <col min="1021" max="1021" width="9.6640625" style="19" customWidth="1"/>
    <col min="1022" max="1023" width="9.109375" style="19" customWidth="1"/>
    <col min="1024" max="1024" width="9.21875" style="19" customWidth="1"/>
    <col min="1025" max="1025" width="8.21875" style="19" customWidth="1"/>
    <col min="1026" max="1026" width="7.21875" style="19" customWidth="1"/>
    <col min="1027" max="1027" width="11.33203125" style="19" customWidth="1"/>
    <col min="1028" max="1028" width="9.44140625" style="19" customWidth="1"/>
    <col min="1029" max="1029" width="9.21875" style="19" customWidth="1"/>
    <col min="1030" max="1030" width="9" style="19" customWidth="1"/>
    <col min="1031" max="1031" width="4.21875" style="19" customWidth="1"/>
    <col min="1032" max="1032" width="3.33203125" style="19" customWidth="1"/>
    <col min="1033" max="1033" width="5.21875" style="19" customWidth="1"/>
    <col min="1034" max="1034" width="2.88671875" style="19" customWidth="1"/>
    <col min="1035" max="1035" width="9" style="19" customWidth="1"/>
    <col min="1036" max="1274" width="8.88671875" style="19"/>
    <col min="1275" max="1275" width="7.44140625" style="19" customWidth="1"/>
    <col min="1276" max="1276" width="10.21875" style="19" customWidth="1"/>
    <col min="1277" max="1277" width="9.6640625" style="19" customWidth="1"/>
    <col min="1278" max="1279" width="9.109375" style="19" customWidth="1"/>
    <col min="1280" max="1280" width="9.21875" style="19" customWidth="1"/>
    <col min="1281" max="1281" width="8.21875" style="19" customWidth="1"/>
    <col min="1282" max="1282" width="7.21875" style="19" customWidth="1"/>
    <col min="1283" max="1283" width="11.33203125" style="19" customWidth="1"/>
    <col min="1284" max="1284" width="9.44140625" style="19" customWidth="1"/>
    <col min="1285" max="1285" width="9.21875" style="19" customWidth="1"/>
    <col min="1286" max="1286" width="9" style="19" customWidth="1"/>
    <col min="1287" max="1287" width="4.21875" style="19" customWidth="1"/>
    <col min="1288" max="1288" width="3.33203125" style="19" customWidth="1"/>
    <col min="1289" max="1289" width="5.21875" style="19" customWidth="1"/>
    <col min="1290" max="1290" width="2.88671875" style="19" customWidth="1"/>
    <col min="1291" max="1291" width="9" style="19" customWidth="1"/>
    <col min="1292" max="1530" width="8.88671875" style="19"/>
    <col min="1531" max="1531" width="7.44140625" style="19" customWidth="1"/>
    <col min="1532" max="1532" width="10.21875" style="19" customWidth="1"/>
    <col min="1533" max="1533" width="9.6640625" style="19" customWidth="1"/>
    <col min="1534" max="1535" width="9.109375" style="19" customWidth="1"/>
    <col min="1536" max="1536" width="9.21875" style="19" customWidth="1"/>
    <col min="1537" max="1537" width="8.21875" style="19" customWidth="1"/>
    <col min="1538" max="1538" width="7.21875" style="19" customWidth="1"/>
    <col min="1539" max="1539" width="11.33203125" style="19" customWidth="1"/>
    <col min="1540" max="1540" width="9.44140625" style="19" customWidth="1"/>
    <col min="1541" max="1541" width="9.21875" style="19" customWidth="1"/>
    <col min="1542" max="1542" width="9" style="19" customWidth="1"/>
    <col min="1543" max="1543" width="4.21875" style="19" customWidth="1"/>
    <col min="1544" max="1544" width="3.33203125" style="19" customWidth="1"/>
    <col min="1545" max="1545" width="5.21875" style="19" customWidth="1"/>
    <col min="1546" max="1546" width="2.88671875" style="19" customWidth="1"/>
    <col min="1547" max="1547" width="9" style="19" customWidth="1"/>
    <col min="1548" max="1786" width="8.88671875" style="19"/>
    <col min="1787" max="1787" width="7.44140625" style="19" customWidth="1"/>
    <col min="1788" max="1788" width="10.21875" style="19" customWidth="1"/>
    <col min="1789" max="1789" width="9.6640625" style="19" customWidth="1"/>
    <col min="1790" max="1791" width="9.109375" style="19" customWidth="1"/>
    <col min="1792" max="1792" width="9.21875" style="19" customWidth="1"/>
    <col min="1793" max="1793" width="8.21875" style="19" customWidth="1"/>
    <col min="1794" max="1794" width="7.21875" style="19" customWidth="1"/>
    <col min="1795" max="1795" width="11.33203125" style="19" customWidth="1"/>
    <col min="1796" max="1796" width="9.44140625" style="19" customWidth="1"/>
    <col min="1797" max="1797" width="9.21875" style="19" customWidth="1"/>
    <col min="1798" max="1798" width="9" style="19" customWidth="1"/>
    <col min="1799" max="1799" width="4.21875" style="19" customWidth="1"/>
    <col min="1800" max="1800" width="3.33203125" style="19" customWidth="1"/>
    <col min="1801" max="1801" width="5.21875" style="19" customWidth="1"/>
    <col min="1802" max="1802" width="2.88671875" style="19" customWidth="1"/>
    <col min="1803" max="1803" width="9" style="19" customWidth="1"/>
    <col min="1804" max="2042" width="8.88671875" style="19"/>
    <col min="2043" max="2043" width="7.44140625" style="19" customWidth="1"/>
    <col min="2044" max="2044" width="10.21875" style="19" customWidth="1"/>
    <col min="2045" max="2045" width="9.6640625" style="19" customWidth="1"/>
    <col min="2046" max="2047" width="9.109375" style="19" customWidth="1"/>
    <col min="2048" max="2048" width="9.21875" style="19" customWidth="1"/>
    <col min="2049" max="2049" width="8.21875" style="19" customWidth="1"/>
    <col min="2050" max="2050" width="7.21875" style="19" customWidth="1"/>
    <col min="2051" max="2051" width="11.33203125" style="19" customWidth="1"/>
    <col min="2052" max="2052" width="9.44140625" style="19" customWidth="1"/>
    <col min="2053" max="2053" width="9.21875" style="19" customWidth="1"/>
    <col min="2054" max="2054" width="9" style="19" customWidth="1"/>
    <col min="2055" max="2055" width="4.21875" style="19" customWidth="1"/>
    <col min="2056" max="2056" width="3.33203125" style="19" customWidth="1"/>
    <col min="2057" max="2057" width="5.21875" style="19" customWidth="1"/>
    <col min="2058" max="2058" width="2.88671875" style="19" customWidth="1"/>
    <col min="2059" max="2059" width="9" style="19" customWidth="1"/>
    <col min="2060" max="2298" width="8.88671875" style="19"/>
    <col min="2299" max="2299" width="7.44140625" style="19" customWidth="1"/>
    <col min="2300" max="2300" width="10.21875" style="19" customWidth="1"/>
    <col min="2301" max="2301" width="9.6640625" style="19" customWidth="1"/>
    <col min="2302" max="2303" width="9.109375" style="19" customWidth="1"/>
    <col min="2304" max="2304" width="9.21875" style="19" customWidth="1"/>
    <col min="2305" max="2305" width="8.21875" style="19" customWidth="1"/>
    <col min="2306" max="2306" width="7.21875" style="19" customWidth="1"/>
    <col min="2307" max="2307" width="11.33203125" style="19" customWidth="1"/>
    <col min="2308" max="2308" width="9.44140625" style="19" customWidth="1"/>
    <col min="2309" max="2309" width="9.21875" style="19" customWidth="1"/>
    <col min="2310" max="2310" width="9" style="19" customWidth="1"/>
    <col min="2311" max="2311" width="4.21875" style="19" customWidth="1"/>
    <col min="2312" max="2312" width="3.33203125" style="19" customWidth="1"/>
    <col min="2313" max="2313" width="5.21875" style="19" customWidth="1"/>
    <col min="2314" max="2314" width="2.88671875" style="19" customWidth="1"/>
    <col min="2315" max="2315" width="9" style="19" customWidth="1"/>
    <col min="2316" max="2554" width="8.88671875" style="19"/>
    <col min="2555" max="2555" width="7.44140625" style="19" customWidth="1"/>
    <col min="2556" max="2556" width="10.21875" style="19" customWidth="1"/>
    <col min="2557" max="2557" width="9.6640625" style="19" customWidth="1"/>
    <col min="2558" max="2559" width="9.109375" style="19" customWidth="1"/>
    <col min="2560" max="2560" width="9.21875" style="19" customWidth="1"/>
    <col min="2561" max="2561" width="8.21875" style="19" customWidth="1"/>
    <col min="2562" max="2562" width="7.21875" style="19" customWidth="1"/>
    <col min="2563" max="2563" width="11.33203125" style="19" customWidth="1"/>
    <col min="2564" max="2564" width="9.44140625" style="19" customWidth="1"/>
    <col min="2565" max="2565" width="9.21875" style="19" customWidth="1"/>
    <col min="2566" max="2566" width="9" style="19" customWidth="1"/>
    <col min="2567" max="2567" width="4.21875" style="19" customWidth="1"/>
    <col min="2568" max="2568" width="3.33203125" style="19" customWidth="1"/>
    <col min="2569" max="2569" width="5.21875" style="19" customWidth="1"/>
    <col min="2570" max="2570" width="2.88671875" style="19" customWidth="1"/>
    <col min="2571" max="2571" width="9" style="19" customWidth="1"/>
    <col min="2572" max="2810" width="8.88671875" style="19"/>
    <col min="2811" max="2811" width="7.44140625" style="19" customWidth="1"/>
    <col min="2812" max="2812" width="10.21875" style="19" customWidth="1"/>
    <col min="2813" max="2813" width="9.6640625" style="19" customWidth="1"/>
    <col min="2814" max="2815" width="9.109375" style="19" customWidth="1"/>
    <col min="2816" max="2816" width="9.21875" style="19" customWidth="1"/>
    <col min="2817" max="2817" width="8.21875" style="19" customWidth="1"/>
    <col min="2818" max="2818" width="7.21875" style="19" customWidth="1"/>
    <col min="2819" max="2819" width="11.33203125" style="19" customWidth="1"/>
    <col min="2820" max="2820" width="9.44140625" style="19" customWidth="1"/>
    <col min="2821" max="2821" width="9.21875" style="19" customWidth="1"/>
    <col min="2822" max="2822" width="9" style="19" customWidth="1"/>
    <col min="2823" max="2823" width="4.21875" style="19" customWidth="1"/>
    <col min="2824" max="2824" width="3.33203125" style="19" customWidth="1"/>
    <col min="2825" max="2825" width="5.21875" style="19" customWidth="1"/>
    <col min="2826" max="2826" width="2.88671875" style="19" customWidth="1"/>
    <col min="2827" max="2827" width="9" style="19" customWidth="1"/>
    <col min="2828" max="3066" width="8.88671875" style="19"/>
    <col min="3067" max="3067" width="7.44140625" style="19" customWidth="1"/>
    <col min="3068" max="3068" width="10.21875" style="19" customWidth="1"/>
    <col min="3069" max="3069" width="9.6640625" style="19" customWidth="1"/>
    <col min="3070" max="3071" width="9.109375" style="19" customWidth="1"/>
    <col min="3072" max="3072" width="9.21875" style="19" customWidth="1"/>
    <col min="3073" max="3073" width="8.21875" style="19" customWidth="1"/>
    <col min="3074" max="3074" width="7.21875" style="19" customWidth="1"/>
    <col min="3075" max="3075" width="11.33203125" style="19" customWidth="1"/>
    <col min="3076" max="3076" width="9.44140625" style="19" customWidth="1"/>
    <col min="3077" max="3077" width="9.21875" style="19" customWidth="1"/>
    <col min="3078" max="3078" width="9" style="19" customWidth="1"/>
    <col min="3079" max="3079" width="4.21875" style="19" customWidth="1"/>
    <col min="3080" max="3080" width="3.33203125" style="19" customWidth="1"/>
    <col min="3081" max="3081" width="5.21875" style="19" customWidth="1"/>
    <col min="3082" max="3082" width="2.88671875" style="19" customWidth="1"/>
    <col min="3083" max="3083" width="9" style="19" customWidth="1"/>
    <col min="3084" max="3322" width="8.88671875" style="19"/>
    <col min="3323" max="3323" width="7.44140625" style="19" customWidth="1"/>
    <col min="3324" max="3324" width="10.21875" style="19" customWidth="1"/>
    <col min="3325" max="3325" width="9.6640625" style="19" customWidth="1"/>
    <col min="3326" max="3327" width="9.109375" style="19" customWidth="1"/>
    <col min="3328" max="3328" width="9.21875" style="19" customWidth="1"/>
    <col min="3329" max="3329" width="8.21875" style="19" customWidth="1"/>
    <col min="3330" max="3330" width="7.21875" style="19" customWidth="1"/>
    <col min="3331" max="3331" width="11.33203125" style="19" customWidth="1"/>
    <col min="3332" max="3332" width="9.44140625" style="19" customWidth="1"/>
    <col min="3333" max="3333" width="9.21875" style="19" customWidth="1"/>
    <col min="3334" max="3334" width="9" style="19" customWidth="1"/>
    <col min="3335" max="3335" width="4.21875" style="19" customWidth="1"/>
    <col min="3336" max="3336" width="3.33203125" style="19" customWidth="1"/>
    <col min="3337" max="3337" width="5.21875" style="19" customWidth="1"/>
    <col min="3338" max="3338" width="2.88671875" style="19" customWidth="1"/>
    <col min="3339" max="3339" width="9" style="19" customWidth="1"/>
    <col min="3340" max="3578" width="8.88671875" style="19"/>
    <col min="3579" max="3579" width="7.44140625" style="19" customWidth="1"/>
    <col min="3580" max="3580" width="10.21875" style="19" customWidth="1"/>
    <col min="3581" max="3581" width="9.6640625" style="19" customWidth="1"/>
    <col min="3582" max="3583" width="9.109375" style="19" customWidth="1"/>
    <col min="3584" max="3584" width="9.21875" style="19" customWidth="1"/>
    <col min="3585" max="3585" width="8.21875" style="19" customWidth="1"/>
    <col min="3586" max="3586" width="7.21875" style="19" customWidth="1"/>
    <col min="3587" max="3587" width="11.33203125" style="19" customWidth="1"/>
    <col min="3588" max="3588" width="9.44140625" style="19" customWidth="1"/>
    <col min="3589" max="3589" width="9.21875" style="19" customWidth="1"/>
    <col min="3590" max="3590" width="9" style="19" customWidth="1"/>
    <col min="3591" max="3591" width="4.21875" style="19" customWidth="1"/>
    <col min="3592" max="3592" width="3.33203125" style="19" customWidth="1"/>
    <col min="3593" max="3593" width="5.21875" style="19" customWidth="1"/>
    <col min="3594" max="3594" width="2.88671875" style="19" customWidth="1"/>
    <col min="3595" max="3595" width="9" style="19" customWidth="1"/>
    <col min="3596" max="3834" width="8.88671875" style="19"/>
    <col min="3835" max="3835" width="7.44140625" style="19" customWidth="1"/>
    <col min="3836" max="3836" width="10.21875" style="19" customWidth="1"/>
    <col min="3837" max="3837" width="9.6640625" style="19" customWidth="1"/>
    <col min="3838" max="3839" width="9.109375" style="19" customWidth="1"/>
    <col min="3840" max="3840" width="9.21875" style="19" customWidth="1"/>
    <col min="3841" max="3841" width="8.21875" style="19" customWidth="1"/>
    <col min="3842" max="3842" width="7.21875" style="19" customWidth="1"/>
    <col min="3843" max="3843" width="11.33203125" style="19" customWidth="1"/>
    <col min="3844" max="3844" width="9.44140625" style="19" customWidth="1"/>
    <col min="3845" max="3845" width="9.21875" style="19" customWidth="1"/>
    <col min="3846" max="3846" width="9" style="19" customWidth="1"/>
    <col min="3847" max="3847" width="4.21875" style="19" customWidth="1"/>
    <col min="3848" max="3848" width="3.33203125" style="19" customWidth="1"/>
    <col min="3849" max="3849" width="5.21875" style="19" customWidth="1"/>
    <col min="3850" max="3850" width="2.88671875" style="19" customWidth="1"/>
    <col min="3851" max="3851" width="9" style="19" customWidth="1"/>
    <col min="3852" max="4090" width="8.88671875" style="19"/>
    <col min="4091" max="4091" width="7.44140625" style="19" customWidth="1"/>
    <col min="4092" max="4092" width="10.21875" style="19" customWidth="1"/>
    <col min="4093" max="4093" width="9.6640625" style="19" customWidth="1"/>
    <col min="4094" max="4095" width="9.109375" style="19" customWidth="1"/>
    <col min="4096" max="4096" width="9.21875" style="19" customWidth="1"/>
    <col min="4097" max="4097" width="8.21875" style="19" customWidth="1"/>
    <col min="4098" max="4098" width="7.21875" style="19" customWidth="1"/>
    <col min="4099" max="4099" width="11.33203125" style="19" customWidth="1"/>
    <col min="4100" max="4100" width="9.44140625" style="19" customWidth="1"/>
    <col min="4101" max="4101" width="9.21875" style="19" customWidth="1"/>
    <col min="4102" max="4102" width="9" style="19" customWidth="1"/>
    <col min="4103" max="4103" width="4.21875" style="19" customWidth="1"/>
    <col min="4104" max="4104" width="3.33203125" style="19" customWidth="1"/>
    <col min="4105" max="4105" width="5.21875" style="19" customWidth="1"/>
    <col min="4106" max="4106" width="2.88671875" style="19" customWidth="1"/>
    <col min="4107" max="4107" width="9" style="19" customWidth="1"/>
    <col min="4108" max="4346" width="8.88671875" style="19"/>
    <col min="4347" max="4347" width="7.44140625" style="19" customWidth="1"/>
    <col min="4348" max="4348" width="10.21875" style="19" customWidth="1"/>
    <col min="4349" max="4349" width="9.6640625" style="19" customWidth="1"/>
    <col min="4350" max="4351" width="9.109375" style="19" customWidth="1"/>
    <col min="4352" max="4352" width="9.21875" style="19" customWidth="1"/>
    <col min="4353" max="4353" width="8.21875" style="19" customWidth="1"/>
    <col min="4354" max="4354" width="7.21875" style="19" customWidth="1"/>
    <col min="4355" max="4355" width="11.33203125" style="19" customWidth="1"/>
    <col min="4356" max="4356" width="9.44140625" style="19" customWidth="1"/>
    <col min="4357" max="4357" width="9.21875" style="19" customWidth="1"/>
    <col min="4358" max="4358" width="9" style="19" customWidth="1"/>
    <col min="4359" max="4359" width="4.21875" style="19" customWidth="1"/>
    <col min="4360" max="4360" width="3.33203125" style="19" customWidth="1"/>
    <col min="4361" max="4361" width="5.21875" style="19" customWidth="1"/>
    <col min="4362" max="4362" width="2.88671875" style="19" customWidth="1"/>
    <col min="4363" max="4363" width="9" style="19" customWidth="1"/>
    <col min="4364" max="4602" width="8.88671875" style="19"/>
    <col min="4603" max="4603" width="7.44140625" style="19" customWidth="1"/>
    <col min="4604" max="4604" width="10.21875" style="19" customWidth="1"/>
    <col min="4605" max="4605" width="9.6640625" style="19" customWidth="1"/>
    <col min="4606" max="4607" width="9.109375" style="19" customWidth="1"/>
    <col min="4608" max="4608" width="9.21875" style="19" customWidth="1"/>
    <col min="4609" max="4609" width="8.21875" style="19" customWidth="1"/>
    <col min="4610" max="4610" width="7.21875" style="19" customWidth="1"/>
    <col min="4611" max="4611" width="11.33203125" style="19" customWidth="1"/>
    <col min="4612" max="4612" width="9.44140625" style="19" customWidth="1"/>
    <col min="4613" max="4613" width="9.21875" style="19" customWidth="1"/>
    <col min="4614" max="4614" width="9" style="19" customWidth="1"/>
    <col min="4615" max="4615" width="4.21875" style="19" customWidth="1"/>
    <col min="4616" max="4616" width="3.33203125" style="19" customWidth="1"/>
    <col min="4617" max="4617" width="5.21875" style="19" customWidth="1"/>
    <col min="4618" max="4618" width="2.88671875" style="19" customWidth="1"/>
    <col min="4619" max="4619" width="9" style="19" customWidth="1"/>
    <col min="4620" max="4858" width="8.88671875" style="19"/>
    <col min="4859" max="4859" width="7.44140625" style="19" customWidth="1"/>
    <col min="4860" max="4860" width="10.21875" style="19" customWidth="1"/>
    <col min="4861" max="4861" width="9.6640625" style="19" customWidth="1"/>
    <col min="4862" max="4863" width="9.109375" style="19" customWidth="1"/>
    <col min="4864" max="4864" width="9.21875" style="19" customWidth="1"/>
    <col min="4865" max="4865" width="8.21875" style="19" customWidth="1"/>
    <col min="4866" max="4866" width="7.21875" style="19" customWidth="1"/>
    <col min="4867" max="4867" width="11.33203125" style="19" customWidth="1"/>
    <col min="4868" max="4868" width="9.44140625" style="19" customWidth="1"/>
    <col min="4869" max="4869" width="9.21875" style="19" customWidth="1"/>
    <col min="4870" max="4870" width="9" style="19" customWidth="1"/>
    <col min="4871" max="4871" width="4.21875" style="19" customWidth="1"/>
    <col min="4872" max="4872" width="3.33203125" style="19" customWidth="1"/>
    <col min="4873" max="4873" width="5.21875" style="19" customWidth="1"/>
    <col min="4874" max="4874" width="2.88671875" style="19" customWidth="1"/>
    <col min="4875" max="4875" width="9" style="19" customWidth="1"/>
    <col min="4876" max="5114" width="8.88671875" style="19"/>
    <col min="5115" max="5115" width="7.44140625" style="19" customWidth="1"/>
    <col min="5116" max="5116" width="10.21875" style="19" customWidth="1"/>
    <col min="5117" max="5117" width="9.6640625" style="19" customWidth="1"/>
    <col min="5118" max="5119" width="9.109375" style="19" customWidth="1"/>
    <col min="5120" max="5120" width="9.21875" style="19" customWidth="1"/>
    <col min="5121" max="5121" width="8.21875" style="19" customWidth="1"/>
    <col min="5122" max="5122" width="7.21875" style="19" customWidth="1"/>
    <col min="5123" max="5123" width="11.33203125" style="19" customWidth="1"/>
    <col min="5124" max="5124" width="9.44140625" style="19" customWidth="1"/>
    <col min="5125" max="5125" width="9.21875" style="19" customWidth="1"/>
    <col min="5126" max="5126" width="9" style="19" customWidth="1"/>
    <col min="5127" max="5127" width="4.21875" style="19" customWidth="1"/>
    <col min="5128" max="5128" width="3.33203125" style="19" customWidth="1"/>
    <col min="5129" max="5129" width="5.21875" style="19" customWidth="1"/>
    <col min="5130" max="5130" width="2.88671875" style="19" customWidth="1"/>
    <col min="5131" max="5131" width="9" style="19" customWidth="1"/>
    <col min="5132" max="5370" width="8.88671875" style="19"/>
    <col min="5371" max="5371" width="7.44140625" style="19" customWidth="1"/>
    <col min="5372" max="5372" width="10.21875" style="19" customWidth="1"/>
    <col min="5373" max="5373" width="9.6640625" style="19" customWidth="1"/>
    <col min="5374" max="5375" width="9.109375" style="19" customWidth="1"/>
    <col min="5376" max="5376" width="9.21875" style="19" customWidth="1"/>
    <col min="5377" max="5377" width="8.21875" style="19" customWidth="1"/>
    <col min="5378" max="5378" width="7.21875" style="19" customWidth="1"/>
    <col min="5379" max="5379" width="11.33203125" style="19" customWidth="1"/>
    <col min="5380" max="5380" width="9.44140625" style="19" customWidth="1"/>
    <col min="5381" max="5381" width="9.21875" style="19" customWidth="1"/>
    <col min="5382" max="5382" width="9" style="19" customWidth="1"/>
    <col min="5383" max="5383" width="4.21875" style="19" customWidth="1"/>
    <col min="5384" max="5384" width="3.33203125" style="19" customWidth="1"/>
    <col min="5385" max="5385" width="5.21875" style="19" customWidth="1"/>
    <col min="5386" max="5386" width="2.88671875" style="19" customWidth="1"/>
    <col min="5387" max="5387" width="9" style="19" customWidth="1"/>
    <col min="5388" max="5626" width="8.88671875" style="19"/>
    <col min="5627" max="5627" width="7.44140625" style="19" customWidth="1"/>
    <col min="5628" max="5628" width="10.21875" style="19" customWidth="1"/>
    <col min="5629" max="5629" width="9.6640625" style="19" customWidth="1"/>
    <col min="5630" max="5631" width="9.109375" style="19" customWidth="1"/>
    <col min="5632" max="5632" width="9.21875" style="19" customWidth="1"/>
    <col min="5633" max="5633" width="8.21875" style="19" customWidth="1"/>
    <col min="5634" max="5634" width="7.21875" style="19" customWidth="1"/>
    <col min="5635" max="5635" width="11.33203125" style="19" customWidth="1"/>
    <col min="5636" max="5636" width="9.44140625" style="19" customWidth="1"/>
    <col min="5637" max="5637" width="9.21875" style="19" customWidth="1"/>
    <col min="5638" max="5638" width="9" style="19" customWidth="1"/>
    <col min="5639" max="5639" width="4.21875" style="19" customWidth="1"/>
    <col min="5640" max="5640" width="3.33203125" style="19" customWidth="1"/>
    <col min="5641" max="5641" width="5.21875" style="19" customWidth="1"/>
    <col min="5642" max="5642" width="2.88671875" style="19" customWidth="1"/>
    <col min="5643" max="5643" width="9" style="19" customWidth="1"/>
    <col min="5644" max="5882" width="8.88671875" style="19"/>
    <col min="5883" max="5883" width="7.44140625" style="19" customWidth="1"/>
    <col min="5884" max="5884" width="10.21875" style="19" customWidth="1"/>
    <col min="5885" max="5885" width="9.6640625" style="19" customWidth="1"/>
    <col min="5886" max="5887" width="9.109375" style="19" customWidth="1"/>
    <col min="5888" max="5888" width="9.21875" style="19" customWidth="1"/>
    <col min="5889" max="5889" width="8.21875" style="19" customWidth="1"/>
    <col min="5890" max="5890" width="7.21875" style="19" customWidth="1"/>
    <col min="5891" max="5891" width="11.33203125" style="19" customWidth="1"/>
    <col min="5892" max="5892" width="9.44140625" style="19" customWidth="1"/>
    <col min="5893" max="5893" width="9.21875" style="19" customWidth="1"/>
    <col min="5894" max="5894" width="9" style="19" customWidth="1"/>
    <col min="5895" max="5895" width="4.21875" style="19" customWidth="1"/>
    <col min="5896" max="5896" width="3.33203125" style="19" customWidth="1"/>
    <col min="5897" max="5897" width="5.21875" style="19" customWidth="1"/>
    <col min="5898" max="5898" width="2.88671875" style="19" customWidth="1"/>
    <col min="5899" max="5899" width="9" style="19" customWidth="1"/>
    <col min="5900" max="6138" width="8.88671875" style="19"/>
    <col min="6139" max="6139" width="7.44140625" style="19" customWidth="1"/>
    <col min="6140" max="6140" width="10.21875" style="19" customWidth="1"/>
    <col min="6141" max="6141" width="9.6640625" style="19" customWidth="1"/>
    <col min="6142" max="6143" width="9.109375" style="19" customWidth="1"/>
    <col min="6144" max="6144" width="9.21875" style="19" customWidth="1"/>
    <col min="6145" max="6145" width="8.21875" style="19" customWidth="1"/>
    <col min="6146" max="6146" width="7.21875" style="19" customWidth="1"/>
    <col min="6147" max="6147" width="11.33203125" style="19" customWidth="1"/>
    <col min="6148" max="6148" width="9.44140625" style="19" customWidth="1"/>
    <col min="6149" max="6149" width="9.21875" style="19" customWidth="1"/>
    <col min="6150" max="6150" width="9" style="19" customWidth="1"/>
    <col min="6151" max="6151" width="4.21875" style="19" customWidth="1"/>
    <col min="6152" max="6152" width="3.33203125" style="19" customWidth="1"/>
    <col min="6153" max="6153" width="5.21875" style="19" customWidth="1"/>
    <col min="6154" max="6154" width="2.88671875" style="19" customWidth="1"/>
    <col min="6155" max="6155" width="9" style="19" customWidth="1"/>
    <col min="6156" max="6394" width="8.88671875" style="19"/>
    <col min="6395" max="6395" width="7.44140625" style="19" customWidth="1"/>
    <col min="6396" max="6396" width="10.21875" style="19" customWidth="1"/>
    <col min="6397" max="6397" width="9.6640625" style="19" customWidth="1"/>
    <col min="6398" max="6399" width="9.109375" style="19" customWidth="1"/>
    <col min="6400" max="6400" width="9.21875" style="19" customWidth="1"/>
    <col min="6401" max="6401" width="8.21875" style="19" customWidth="1"/>
    <col min="6402" max="6402" width="7.21875" style="19" customWidth="1"/>
    <col min="6403" max="6403" width="11.33203125" style="19" customWidth="1"/>
    <col min="6404" max="6404" width="9.44140625" style="19" customWidth="1"/>
    <col min="6405" max="6405" width="9.21875" style="19" customWidth="1"/>
    <col min="6406" max="6406" width="9" style="19" customWidth="1"/>
    <col min="6407" max="6407" width="4.21875" style="19" customWidth="1"/>
    <col min="6408" max="6408" width="3.33203125" style="19" customWidth="1"/>
    <col min="6409" max="6409" width="5.21875" style="19" customWidth="1"/>
    <col min="6410" max="6410" width="2.88671875" style="19" customWidth="1"/>
    <col min="6411" max="6411" width="9" style="19" customWidth="1"/>
    <col min="6412" max="6650" width="8.88671875" style="19"/>
    <col min="6651" max="6651" width="7.44140625" style="19" customWidth="1"/>
    <col min="6652" max="6652" width="10.21875" style="19" customWidth="1"/>
    <col min="6653" max="6653" width="9.6640625" style="19" customWidth="1"/>
    <col min="6654" max="6655" width="9.109375" style="19" customWidth="1"/>
    <col min="6656" max="6656" width="9.21875" style="19" customWidth="1"/>
    <col min="6657" max="6657" width="8.21875" style="19" customWidth="1"/>
    <col min="6658" max="6658" width="7.21875" style="19" customWidth="1"/>
    <col min="6659" max="6659" width="11.33203125" style="19" customWidth="1"/>
    <col min="6660" max="6660" width="9.44140625" style="19" customWidth="1"/>
    <col min="6661" max="6661" width="9.21875" style="19" customWidth="1"/>
    <col min="6662" max="6662" width="9" style="19" customWidth="1"/>
    <col min="6663" max="6663" width="4.21875" style="19" customWidth="1"/>
    <col min="6664" max="6664" width="3.33203125" style="19" customWidth="1"/>
    <col min="6665" max="6665" width="5.21875" style="19" customWidth="1"/>
    <col min="6666" max="6666" width="2.88671875" style="19" customWidth="1"/>
    <col min="6667" max="6667" width="9" style="19" customWidth="1"/>
    <col min="6668" max="6906" width="8.88671875" style="19"/>
    <col min="6907" max="6907" width="7.44140625" style="19" customWidth="1"/>
    <col min="6908" max="6908" width="10.21875" style="19" customWidth="1"/>
    <col min="6909" max="6909" width="9.6640625" style="19" customWidth="1"/>
    <col min="6910" max="6911" width="9.109375" style="19" customWidth="1"/>
    <col min="6912" max="6912" width="9.21875" style="19" customWidth="1"/>
    <col min="6913" max="6913" width="8.21875" style="19" customWidth="1"/>
    <col min="6914" max="6914" width="7.21875" style="19" customWidth="1"/>
    <col min="6915" max="6915" width="11.33203125" style="19" customWidth="1"/>
    <col min="6916" max="6916" width="9.44140625" style="19" customWidth="1"/>
    <col min="6917" max="6917" width="9.21875" style="19" customWidth="1"/>
    <col min="6918" max="6918" width="9" style="19" customWidth="1"/>
    <col min="6919" max="6919" width="4.21875" style="19" customWidth="1"/>
    <col min="6920" max="6920" width="3.33203125" style="19" customWidth="1"/>
    <col min="6921" max="6921" width="5.21875" style="19" customWidth="1"/>
    <col min="6922" max="6922" width="2.88671875" style="19" customWidth="1"/>
    <col min="6923" max="6923" width="9" style="19" customWidth="1"/>
    <col min="6924" max="7162" width="8.88671875" style="19"/>
    <col min="7163" max="7163" width="7.44140625" style="19" customWidth="1"/>
    <col min="7164" max="7164" width="10.21875" style="19" customWidth="1"/>
    <col min="7165" max="7165" width="9.6640625" style="19" customWidth="1"/>
    <col min="7166" max="7167" width="9.109375" style="19" customWidth="1"/>
    <col min="7168" max="7168" width="9.21875" style="19" customWidth="1"/>
    <col min="7169" max="7169" width="8.21875" style="19" customWidth="1"/>
    <col min="7170" max="7170" width="7.21875" style="19" customWidth="1"/>
    <col min="7171" max="7171" width="11.33203125" style="19" customWidth="1"/>
    <col min="7172" max="7172" width="9.44140625" style="19" customWidth="1"/>
    <col min="7173" max="7173" width="9.21875" style="19" customWidth="1"/>
    <col min="7174" max="7174" width="9" style="19" customWidth="1"/>
    <col min="7175" max="7175" width="4.21875" style="19" customWidth="1"/>
    <col min="7176" max="7176" width="3.33203125" style="19" customWidth="1"/>
    <col min="7177" max="7177" width="5.21875" style="19" customWidth="1"/>
    <col min="7178" max="7178" width="2.88671875" style="19" customWidth="1"/>
    <col min="7179" max="7179" width="9" style="19" customWidth="1"/>
    <col min="7180" max="7418" width="8.88671875" style="19"/>
    <col min="7419" max="7419" width="7.44140625" style="19" customWidth="1"/>
    <col min="7420" max="7420" width="10.21875" style="19" customWidth="1"/>
    <col min="7421" max="7421" width="9.6640625" style="19" customWidth="1"/>
    <col min="7422" max="7423" width="9.109375" style="19" customWidth="1"/>
    <col min="7424" max="7424" width="9.21875" style="19" customWidth="1"/>
    <col min="7425" max="7425" width="8.21875" style="19" customWidth="1"/>
    <col min="7426" max="7426" width="7.21875" style="19" customWidth="1"/>
    <col min="7427" max="7427" width="11.33203125" style="19" customWidth="1"/>
    <col min="7428" max="7428" width="9.44140625" style="19" customWidth="1"/>
    <col min="7429" max="7429" width="9.21875" style="19" customWidth="1"/>
    <col min="7430" max="7430" width="9" style="19" customWidth="1"/>
    <col min="7431" max="7431" width="4.21875" style="19" customWidth="1"/>
    <col min="7432" max="7432" width="3.33203125" style="19" customWidth="1"/>
    <col min="7433" max="7433" width="5.21875" style="19" customWidth="1"/>
    <col min="7434" max="7434" width="2.88671875" style="19" customWidth="1"/>
    <col min="7435" max="7435" width="9" style="19" customWidth="1"/>
    <col min="7436" max="7674" width="8.88671875" style="19"/>
    <col min="7675" max="7675" width="7.44140625" style="19" customWidth="1"/>
    <col min="7676" max="7676" width="10.21875" style="19" customWidth="1"/>
    <col min="7677" max="7677" width="9.6640625" style="19" customWidth="1"/>
    <col min="7678" max="7679" width="9.109375" style="19" customWidth="1"/>
    <col min="7680" max="7680" width="9.21875" style="19" customWidth="1"/>
    <col min="7681" max="7681" width="8.21875" style="19" customWidth="1"/>
    <col min="7682" max="7682" width="7.21875" style="19" customWidth="1"/>
    <col min="7683" max="7683" width="11.33203125" style="19" customWidth="1"/>
    <col min="7684" max="7684" width="9.44140625" style="19" customWidth="1"/>
    <col min="7685" max="7685" width="9.21875" style="19" customWidth="1"/>
    <col min="7686" max="7686" width="9" style="19" customWidth="1"/>
    <col min="7687" max="7687" width="4.21875" style="19" customWidth="1"/>
    <col min="7688" max="7688" width="3.33203125" style="19" customWidth="1"/>
    <col min="7689" max="7689" width="5.21875" style="19" customWidth="1"/>
    <col min="7690" max="7690" width="2.88671875" style="19" customWidth="1"/>
    <col min="7691" max="7691" width="9" style="19" customWidth="1"/>
    <col min="7692" max="7930" width="8.88671875" style="19"/>
    <col min="7931" max="7931" width="7.44140625" style="19" customWidth="1"/>
    <col min="7932" max="7932" width="10.21875" style="19" customWidth="1"/>
    <col min="7933" max="7933" width="9.6640625" style="19" customWidth="1"/>
    <col min="7934" max="7935" width="9.109375" style="19" customWidth="1"/>
    <col min="7936" max="7936" width="9.21875" style="19" customWidth="1"/>
    <col min="7937" max="7937" width="8.21875" style="19" customWidth="1"/>
    <col min="7938" max="7938" width="7.21875" style="19" customWidth="1"/>
    <col min="7939" max="7939" width="11.33203125" style="19" customWidth="1"/>
    <col min="7940" max="7940" width="9.44140625" style="19" customWidth="1"/>
    <col min="7941" max="7941" width="9.21875" style="19" customWidth="1"/>
    <col min="7942" max="7942" width="9" style="19" customWidth="1"/>
    <col min="7943" max="7943" width="4.21875" style="19" customWidth="1"/>
    <col min="7944" max="7944" width="3.33203125" style="19" customWidth="1"/>
    <col min="7945" max="7945" width="5.21875" style="19" customWidth="1"/>
    <col min="7946" max="7946" width="2.88671875" style="19" customWidth="1"/>
    <col min="7947" max="7947" width="9" style="19" customWidth="1"/>
    <col min="7948" max="8186" width="8.88671875" style="19"/>
    <col min="8187" max="8187" width="7.44140625" style="19" customWidth="1"/>
    <col min="8188" max="8188" width="10.21875" style="19" customWidth="1"/>
    <col min="8189" max="8189" width="9.6640625" style="19" customWidth="1"/>
    <col min="8190" max="8191" width="9.109375" style="19" customWidth="1"/>
    <col min="8192" max="8192" width="9.21875" style="19" customWidth="1"/>
    <col min="8193" max="8193" width="8.21875" style="19" customWidth="1"/>
    <col min="8194" max="8194" width="7.21875" style="19" customWidth="1"/>
    <col min="8195" max="8195" width="11.33203125" style="19" customWidth="1"/>
    <col min="8196" max="8196" width="9.44140625" style="19" customWidth="1"/>
    <col min="8197" max="8197" width="9.21875" style="19" customWidth="1"/>
    <col min="8198" max="8198" width="9" style="19" customWidth="1"/>
    <col min="8199" max="8199" width="4.21875" style="19" customWidth="1"/>
    <col min="8200" max="8200" width="3.33203125" style="19" customWidth="1"/>
    <col min="8201" max="8201" width="5.21875" style="19" customWidth="1"/>
    <col min="8202" max="8202" width="2.88671875" style="19" customWidth="1"/>
    <col min="8203" max="8203" width="9" style="19" customWidth="1"/>
    <col min="8204" max="8442" width="8.88671875" style="19"/>
    <col min="8443" max="8443" width="7.44140625" style="19" customWidth="1"/>
    <col min="8444" max="8444" width="10.21875" style="19" customWidth="1"/>
    <col min="8445" max="8445" width="9.6640625" style="19" customWidth="1"/>
    <col min="8446" max="8447" width="9.109375" style="19" customWidth="1"/>
    <col min="8448" max="8448" width="9.21875" style="19" customWidth="1"/>
    <col min="8449" max="8449" width="8.21875" style="19" customWidth="1"/>
    <col min="8450" max="8450" width="7.21875" style="19" customWidth="1"/>
    <col min="8451" max="8451" width="11.33203125" style="19" customWidth="1"/>
    <col min="8452" max="8452" width="9.44140625" style="19" customWidth="1"/>
    <col min="8453" max="8453" width="9.21875" style="19" customWidth="1"/>
    <col min="8454" max="8454" width="9" style="19" customWidth="1"/>
    <col min="8455" max="8455" width="4.21875" style="19" customWidth="1"/>
    <col min="8456" max="8456" width="3.33203125" style="19" customWidth="1"/>
    <col min="8457" max="8457" width="5.21875" style="19" customWidth="1"/>
    <col min="8458" max="8458" width="2.88671875" style="19" customWidth="1"/>
    <col min="8459" max="8459" width="9" style="19" customWidth="1"/>
    <col min="8460" max="8698" width="8.88671875" style="19"/>
    <col min="8699" max="8699" width="7.44140625" style="19" customWidth="1"/>
    <col min="8700" max="8700" width="10.21875" style="19" customWidth="1"/>
    <col min="8701" max="8701" width="9.6640625" style="19" customWidth="1"/>
    <col min="8702" max="8703" width="9.109375" style="19" customWidth="1"/>
    <col min="8704" max="8704" width="9.21875" style="19" customWidth="1"/>
    <col min="8705" max="8705" width="8.21875" style="19" customWidth="1"/>
    <col min="8706" max="8706" width="7.21875" style="19" customWidth="1"/>
    <col min="8707" max="8707" width="11.33203125" style="19" customWidth="1"/>
    <col min="8708" max="8708" width="9.44140625" style="19" customWidth="1"/>
    <col min="8709" max="8709" width="9.21875" style="19" customWidth="1"/>
    <col min="8710" max="8710" width="9" style="19" customWidth="1"/>
    <col min="8711" max="8711" width="4.21875" style="19" customWidth="1"/>
    <col min="8712" max="8712" width="3.33203125" style="19" customWidth="1"/>
    <col min="8713" max="8713" width="5.21875" style="19" customWidth="1"/>
    <col min="8714" max="8714" width="2.88671875" style="19" customWidth="1"/>
    <col min="8715" max="8715" width="9" style="19" customWidth="1"/>
    <col min="8716" max="8954" width="8.88671875" style="19"/>
    <col min="8955" max="8955" width="7.44140625" style="19" customWidth="1"/>
    <col min="8956" max="8956" width="10.21875" style="19" customWidth="1"/>
    <col min="8957" max="8957" width="9.6640625" style="19" customWidth="1"/>
    <col min="8958" max="8959" width="9.109375" style="19" customWidth="1"/>
    <col min="8960" max="8960" width="9.21875" style="19" customWidth="1"/>
    <col min="8961" max="8961" width="8.21875" style="19" customWidth="1"/>
    <col min="8962" max="8962" width="7.21875" style="19" customWidth="1"/>
    <col min="8963" max="8963" width="11.33203125" style="19" customWidth="1"/>
    <col min="8964" max="8964" width="9.44140625" style="19" customWidth="1"/>
    <col min="8965" max="8965" width="9.21875" style="19" customWidth="1"/>
    <col min="8966" max="8966" width="9" style="19" customWidth="1"/>
    <col min="8967" max="8967" width="4.21875" style="19" customWidth="1"/>
    <col min="8968" max="8968" width="3.33203125" style="19" customWidth="1"/>
    <col min="8969" max="8969" width="5.21875" style="19" customWidth="1"/>
    <col min="8970" max="8970" width="2.88671875" style="19" customWidth="1"/>
    <col min="8971" max="8971" width="9" style="19" customWidth="1"/>
    <col min="8972" max="9210" width="8.88671875" style="19"/>
    <col min="9211" max="9211" width="7.44140625" style="19" customWidth="1"/>
    <col min="9212" max="9212" width="10.21875" style="19" customWidth="1"/>
    <col min="9213" max="9213" width="9.6640625" style="19" customWidth="1"/>
    <col min="9214" max="9215" width="9.109375" style="19" customWidth="1"/>
    <col min="9216" max="9216" width="9.21875" style="19" customWidth="1"/>
    <col min="9217" max="9217" width="8.21875" style="19" customWidth="1"/>
    <col min="9218" max="9218" width="7.21875" style="19" customWidth="1"/>
    <col min="9219" max="9219" width="11.33203125" style="19" customWidth="1"/>
    <col min="9220" max="9220" width="9.44140625" style="19" customWidth="1"/>
    <col min="9221" max="9221" width="9.21875" style="19" customWidth="1"/>
    <col min="9222" max="9222" width="9" style="19" customWidth="1"/>
    <col min="9223" max="9223" width="4.21875" style="19" customWidth="1"/>
    <col min="9224" max="9224" width="3.33203125" style="19" customWidth="1"/>
    <col min="9225" max="9225" width="5.21875" style="19" customWidth="1"/>
    <col min="9226" max="9226" width="2.88671875" style="19" customWidth="1"/>
    <col min="9227" max="9227" width="9" style="19" customWidth="1"/>
    <col min="9228" max="9466" width="8.88671875" style="19"/>
    <col min="9467" max="9467" width="7.44140625" style="19" customWidth="1"/>
    <col min="9468" max="9468" width="10.21875" style="19" customWidth="1"/>
    <col min="9469" max="9469" width="9.6640625" style="19" customWidth="1"/>
    <col min="9470" max="9471" width="9.109375" style="19" customWidth="1"/>
    <col min="9472" max="9472" width="9.21875" style="19" customWidth="1"/>
    <col min="9473" max="9473" width="8.21875" style="19" customWidth="1"/>
    <col min="9474" max="9474" width="7.21875" style="19" customWidth="1"/>
    <col min="9475" max="9475" width="11.33203125" style="19" customWidth="1"/>
    <col min="9476" max="9476" width="9.44140625" style="19" customWidth="1"/>
    <col min="9477" max="9477" width="9.21875" style="19" customWidth="1"/>
    <col min="9478" max="9478" width="9" style="19" customWidth="1"/>
    <col min="9479" max="9479" width="4.21875" style="19" customWidth="1"/>
    <col min="9480" max="9480" width="3.33203125" style="19" customWidth="1"/>
    <col min="9481" max="9481" width="5.21875" style="19" customWidth="1"/>
    <col min="9482" max="9482" width="2.88671875" style="19" customWidth="1"/>
    <col min="9483" max="9483" width="9" style="19" customWidth="1"/>
    <col min="9484" max="9722" width="8.88671875" style="19"/>
    <col min="9723" max="9723" width="7.44140625" style="19" customWidth="1"/>
    <col min="9724" max="9724" width="10.21875" style="19" customWidth="1"/>
    <col min="9725" max="9725" width="9.6640625" style="19" customWidth="1"/>
    <col min="9726" max="9727" width="9.109375" style="19" customWidth="1"/>
    <col min="9728" max="9728" width="9.21875" style="19" customWidth="1"/>
    <col min="9729" max="9729" width="8.21875" style="19" customWidth="1"/>
    <col min="9730" max="9730" width="7.21875" style="19" customWidth="1"/>
    <col min="9731" max="9731" width="11.33203125" style="19" customWidth="1"/>
    <col min="9732" max="9732" width="9.44140625" style="19" customWidth="1"/>
    <col min="9733" max="9733" width="9.21875" style="19" customWidth="1"/>
    <col min="9734" max="9734" width="9" style="19" customWidth="1"/>
    <col min="9735" max="9735" width="4.21875" style="19" customWidth="1"/>
    <col min="9736" max="9736" width="3.33203125" style="19" customWidth="1"/>
    <col min="9737" max="9737" width="5.21875" style="19" customWidth="1"/>
    <col min="9738" max="9738" width="2.88671875" style="19" customWidth="1"/>
    <col min="9739" max="9739" width="9" style="19" customWidth="1"/>
    <col min="9740" max="9978" width="8.88671875" style="19"/>
    <col min="9979" max="9979" width="7.44140625" style="19" customWidth="1"/>
    <col min="9980" max="9980" width="10.21875" style="19" customWidth="1"/>
    <col min="9981" max="9981" width="9.6640625" style="19" customWidth="1"/>
    <col min="9982" max="9983" width="9.109375" style="19" customWidth="1"/>
    <col min="9984" max="9984" width="9.21875" style="19" customWidth="1"/>
    <col min="9985" max="9985" width="8.21875" style="19" customWidth="1"/>
    <col min="9986" max="9986" width="7.21875" style="19" customWidth="1"/>
    <col min="9987" max="9987" width="11.33203125" style="19" customWidth="1"/>
    <col min="9988" max="9988" width="9.44140625" style="19" customWidth="1"/>
    <col min="9989" max="9989" width="9.21875" style="19" customWidth="1"/>
    <col min="9990" max="9990" width="9" style="19" customWidth="1"/>
    <col min="9991" max="9991" width="4.21875" style="19" customWidth="1"/>
    <col min="9992" max="9992" width="3.33203125" style="19" customWidth="1"/>
    <col min="9993" max="9993" width="5.21875" style="19" customWidth="1"/>
    <col min="9994" max="9994" width="2.88671875" style="19" customWidth="1"/>
    <col min="9995" max="9995" width="9" style="19" customWidth="1"/>
    <col min="9996" max="10234" width="8.88671875" style="19"/>
    <col min="10235" max="10235" width="7.44140625" style="19" customWidth="1"/>
    <col min="10236" max="10236" width="10.21875" style="19" customWidth="1"/>
    <col min="10237" max="10237" width="9.6640625" style="19" customWidth="1"/>
    <col min="10238" max="10239" width="9.109375" style="19" customWidth="1"/>
    <col min="10240" max="10240" width="9.21875" style="19" customWidth="1"/>
    <col min="10241" max="10241" width="8.21875" style="19" customWidth="1"/>
    <col min="10242" max="10242" width="7.21875" style="19" customWidth="1"/>
    <col min="10243" max="10243" width="11.33203125" style="19" customWidth="1"/>
    <col min="10244" max="10244" width="9.44140625" style="19" customWidth="1"/>
    <col min="10245" max="10245" width="9.21875" style="19" customWidth="1"/>
    <col min="10246" max="10246" width="9" style="19" customWidth="1"/>
    <col min="10247" max="10247" width="4.21875" style="19" customWidth="1"/>
    <col min="10248" max="10248" width="3.33203125" style="19" customWidth="1"/>
    <col min="10249" max="10249" width="5.21875" style="19" customWidth="1"/>
    <col min="10250" max="10250" width="2.88671875" style="19" customWidth="1"/>
    <col min="10251" max="10251" width="9" style="19" customWidth="1"/>
    <col min="10252" max="10490" width="8.88671875" style="19"/>
    <col min="10491" max="10491" width="7.44140625" style="19" customWidth="1"/>
    <col min="10492" max="10492" width="10.21875" style="19" customWidth="1"/>
    <col min="10493" max="10493" width="9.6640625" style="19" customWidth="1"/>
    <col min="10494" max="10495" width="9.109375" style="19" customWidth="1"/>
    <col min="10496" max="10496" width="9.21875" style="19" customWidth="1"/>
    <col min="10497" max="10497" width="8.21875" style="19" customWidth="1"/>
    <col min="10498" max="10498" width="7.21875" style="19" customWidth="1"/>
    <col min="10499" max="10499" width="11.33203125" style="19" customWidth="1"/>
    <col min="10500" max="10500" width="9.44140625" style="19" customWidth="1"/>
    <col min="10501" max="10501" width="9.21875" style="19" customWidth="1"/>
    <col min="10502" max="10502" width="9" style="19" customWidth="1"/>
    <col min="10503" max="10503" width="4.21875" style="19" customWidth="1"/>
    <col min="10504" max="10504" width="3.33203125" style="19" customWidth="1"/>
    <col min="10505" max="10505" width="5.21875" style="19" customWidth="1"/>
    <col min="10506" max="10506" width="2.88671875" style="19" customWidth="1"/>
    <col min="10507" max="10507" width="9" style="19" customWidth="1"/>
    <col min="10508" max="10746" width="8.88671875" style="19"/>
    <col min="10747" max="10747" width="7.44140625" style="19" customWidth="1"/>
    <col min="10748" max="10748" width="10.21875" style="19" customWidth="1"/>
    <col min="10749" max="10749" width="9.6640625" style="19" customWidth="1"/>
    <col min="10750" max="10751" width="9.109375" style="19" customWidth="1"/>
    <col min="10752" max="10752" width="9.21875" style="19" customWidth="1"/>
    <col min="10753" max="10753" width="8.21875" style="19" customWidth="1"/>
    <col min="10754" max="10754" width="7.21875" style="19" customWidth="1"/>
    <col min="10755" max="10755" width="11.33203125" style="19" customWidth="1"/>
    <col min="10756" max="10756" width="9.44140625" style="19" customWidth="1"/>
    <col min="10757" max="10757" width="9.21875" style="19" customWidth="1"/>
    <col min="10758" max="10758" width="9" style="19" customWidth="1"/>
    <col min="10759" max="10759" width="4.21875" style="19" customWidth="1"/>
    <col min="10760" max="10760" width="3.33203125" style="19" customWidth="1"/>
    <col min="10761" max="10761" width="5.21875" style="19" customWidth="1"/>
    <col min="10762" max="10762" width="2.88671875" style="19" customWidth="1"/>
    <col min="10763" max="10763" width="9" style="19" customWidth="1"/>
    <col min="10764" max="11002" width="8.88671875" style="19"/>
    <col min="11003" max="11003" width="7.44140625" style="19" customWidth="1"/>
    <col min="11004" max="11004" width="10.21875" style="19" customWidth="1"/>
    <col min="11005" max="11005" width="9.6640625" style="19" customWidth="1"/>
    <col min="11006" max="11007" width="9.109375" style="19" customWidth="1"/>
    <col min="11008" max="11008" width="9.21875" style="19" customWidth="1"/>
    <col min="11009" max="11009" width="8.21875" style="19" customWidth="1"/>
    <col min="11010" max="11010" width="7.21875" style="19" customWidth="1"/>
    <col min="11011" max="11011" width="11.33203125" style="19" customWidth="1"/>
    <col min="11012" max="11012" width="9.44140625" style="19" customWidth="1"/>
    <col min="11013" max="11013" width="9.21875" style="19" customWidth="1"/>
    <col min="11014" max="11014" width="9" style="19" customWidth="1"/>
    <col min="11015" max="11015" width="4.21875" style="19" customWidth="1"/>
    <col min="11016" max="11016" width="3.33203125" style="19" customWidth="1"/>
    <col min="11017" max="11017" width="5.21875" style="19" customWidth="1"/>
    <col min="11018" max="11018" width="2.88671875" style="19" customWidth="1"/>
    <col min="11019" max="11019" width="9" style="19" customWidth="1"/>
    <col min="11020" max="11258" width="8.88671875" style="19"/>
    <col min="11259" max="11259" width="7.44140625" style="19" customWidth="1"/>
    <col min="11260" max="11260" width="10.21875" style="19" customWidth="1"/>
    <col min="11261" max="11261" width="9.6640625" style="19" customWidth="1"/>
    <col min="11262" max="11263" width="9.109375" style="19" customWidth="1"/>
    <col min="11264" max="11264" width="9.21875" style="19" customWidth="1"/>
    <col min="11265" max="11265" width="8.21875" style="19" customWidth="1"/>
    <col min="11266" max="11266" width="7.21875" style="19" customWidth="1"/>
    <col min="11267" max="11267" width="11.33203125" style="19" customWidth="1"/>
    <col min="11268" max="11268" width="9.44140625" style="19" customWidth="1"/>
    <col min="11269" max="11269" width="9.21875" style="19" customWidth="1"/>
    <col min="11270" max="11270" width="9" style="19" customWidth="1"/>
    <col min="11271" max="11271" width="4.21875" style="19" customWidth="1"/>
    <col min="11272" max="11272" width="3.33203125" style="19" customWidth="1"/>
    <col min="11273" max="11273" width="5.21875" style="19" customWidth="1"/>
    <col min="11274" max="11274" width="2.88671875" style="19" customWidth="1"/>
    <col min="11275" max="11275" width="9" style="19" customWidth="1"/>
    <col min="11276" max="11514" width="8.88671875" style="19"/>
    <col min="11515" max="11515" width="7.44140625" style="19" customWidth="1"/>
    <col min="11516" max="11516" width="10.21875" style="19" customWidth="1"/>
    <col min="11517" max="11517" width="9.6640625" style="19" customWidth="1"/>
    <col min="11518" max="11519" width="9.109375" style="19" customWidth="1"/>
    <col min="11520" max="11520" width="9.21875" style="19" customWidth="1"/>
    <col min="11521" max="11521" width="8.21875" style="19" customWidth="1"/>
    <col min="11522" max="11522" width="7.21875" style="19" customWidth="1"/>
    <col min="11523" max="11523" width="11.33203125" style="19" customWidth="1"/>
    <col min="11524" max="11524" width="9.44140625" style="19" customWidth="1"/>
    <col min="11525" max="11525" width="9.21875" style="19" customWidth="1"/>
    <col min="11526" max="11526" width="9" style="19" customWidth="1"/>
    <col min="11527" max="11527" width="4.21875" style="19" customWidth="1"/>
    <col min="11528" max="11528" width="3.33203125" style="19" customWidth="1"/>
    <col min="11529" max="11529" width="5.21875" style="19" customWidth="1"/>
    <col min="11530" max="11530" width="2.88671875" style="19" customWidth="1"/>
    <col min="11531" max="11531" width="9" style="19" customWidth="1"/>
    <col min="11532" max="11770" width="8.88671875" style="19"/>
    <col min="11771" max="11771" width="7.44140625" style="19" customWidth="1"/>
    <col min="11772" max="11772" width="10.21875" style="19" customWidth="1"/>
    <col min="11773" max="11773" width="9.6640625" style="19" customWidth="1"/>
    <col min="11774" max="11775" width="9.109375" style="19" customWidth="1"/>
    <col min="11776" max="11776" width="9.21875" style="19" customWidth="1"/>
    <col min="11777" max="11777" width="8.21875" style="19" customWidth="1"/>
    <col min="11778" max="11778" width="7.21875" style="19" customWidth="1"/>
    <col min="11779" max="11779" width="11.33203125" style="19" customWidth="1"/>
    <col min="11780" max="11780" width="9.44140625" style="19" customWidth="1"/>
    <col min="11781" max="11781" width="9.21875" style="19" customWidth="1"/>
    <col min="11782" max="11782" width="9" style="19" customWidth="1"/>
    <col min="11783" max="11783" width="4.21875" style="19" customWidth="1"/>
    <col min="11784" max="11784" width="3.33203125" style="19" customWidth="1"/>
    <col min="11785" max="11785" width="5.21875" style="19" customWidth="1"/>
    <col min="11786" max="11786" width="2.88671875" style="19" customWidth="1"/>
    <col min="11787" max="11787" width="9" style="19" customWidth="1"/>
    <col min="11788" max="12026" width="8.88671875" style="19"/>
    <col min="12027" max="12027" width="7.44140625" style="19" customWidth="1"/>
    <col min="12028" max="12028" width="10.21875" style="19" customWidth="1"/>
    <col min="12029" max="12029" width="9.6640625" style="19" customWidth="1"/>
    <col min="12030" max="12031" width="9.109375" style="19" customWidth="1"/>
    <col min="12032" max="12032" width="9.21875" style="19" customWidth="1"/>
    <col min="12033" max="12033" width="8.21875" style="19" customWidth="1"/>
    <col min="12034" max="12034" width="7.21875" style="19" customWidth="1"/>
    <col min="12035" max="12035" width="11.33203125" style="19" customWidth="1"/>
    <col min="12036" max="12036" width="9.44140625" style="19" customWidth="1"/>
    <col min="12037" max="12037" width="9.21875" style="19" customWidth="1"/>
    <col min="12038" max="12038" width="9" style="19" customWidth="1"/>
    <col min="12039" max="12039" width="4.21875" style="19" customWidth="1"/>
    <col min="12040" max="12040" width="3.33203125" style="19" customWidth="1"/>
    <col min="12041" max="12041" width="5.21875" style="19" customWidth="1"/>
    <col min="12042" max="12042" width="2.88671875" style="19" customWidth="1"/>
    <col min="12043" max="12043" width="9" style="19" customWidth="1"/>
    <col min="12044" max="12282" width="8.88671875" style="19"/>
    <col min="12283" max="12283" width="7.44140625" style="19" customWidth="1"/>
    <col min="12284" max="12284" width="10.21875" style="19" customWidth="1"/>
    <col min="12285" max="12285" width="9.6640625" style="19" customWidth="1"/>
    <col min="12286" max="12287" width="9.109375" style="19" customWidth="1"/>
    <col min="12288" max="12288" width="9.21875" style="19" customWidth="1"/>
    <col min="12289" max="12289" width="8.21875" style="19" customWidth="1"/>
    <col min="12290" max="12290" width="7.21875" style="19" customWidth="1"/>
    <col min="12291" max="12291" width="11.33203125" style="19" customWidth="1"/>
    <col min="12292" max="12292" width="9.44140625" style="19" customWidth="1"/>
    <col min="12293" max="12293" width="9.21875" style="19" customWidth="1"/>
    <col min="12294" max="12294" width="9" style="19" customWidth="1"/>
    <col min="12295" max="12295" width="4.21875" style="19" customWidth="1"/>
    <col min="12296" max="12296" width="3.33203125" style="19" customWidth="1"/>
    <col min="12297" max="12297" width="5.21875" style="19" customWidth="1"/>
    <col min="12298" max="12298" width="2.88671875" style="19" customWidth="1"/>
    <col min="12299" max="12299" width="9" style="19" customWidth="1"/>
    <col min="12300" max="12538" width="8.88671875" style="19"/>
    <col min="12539" max="12539" width="7.44140625" style="19" customWidth="1"/>
    <col min="12540" max="12540" width="10.21875" style="19" customWidth="1"/>
    <col min="12541" max="12541" width="9.6640625" style="19" customWidth="1"/>
    <col min="12542" max="12543" width="9.109375" style="19" customWidth="1"/>
    <col min="12544" max="12544" width="9.21875" style="19" customWidth="1"/>
    <col min="12545" max="12545" width="8.21875" style="19" customWidth="1"/>
    <col min="12546" max="12546" width="7.21875" style="19" customWidth="1"/>
    <col min="12547" max="12547" width="11.33203125" style="19" customWidth="1"/>
    <col min="12548" max="12548" width="9.44140625" style="19" customWidth="1"/>
    <col min="12549" max="12549" width="9.21875" style="19" customWidth="1"/>
    <col min="12550" max="12550" width="9" style="19" customWidth="1"/>
    <col min="12551" max="12551" width="4.21875" style="19" customWidth="1"/>
    <col min="12552" max="12552" width="3.33203125" style="19" customWidth="1"/>
    <col min="12553" max="12553" width="5.21875" style="19" customWidth="1"/>
    <col min="12554" max="12554" width="2.88671875" style="19" customWidth="1"/>
    <col min="12555" max="12555" width="9" style="19" customWidth="1"/>
    <col min="12556" max="12794" width="8.88671875" style="19"/>
    <col min="12795" max="12795" width="7.44140625" style="19" customWidth="1"/>
    <col min="12796" max="12796" width="10.21875" style="19" customWidth="1"/>
    <col min="12797" max="12797" width="9.6640625" style="19" customWidth="1"/>
    <col min="12798" max="12799" width="9.109375" style="19" customWidth="1"/>
    <col min="12800" max="12800" width="9.21875" style="19" customWidth="1"/>
    <col min="12801" max="12801" width="8.21875" style="19" customWidth="1"/>
    <col min="12802" max="12802" width="7.21875" style="19" customWidth="1"/>
    <col min="12803" max="12803" width="11.33203125" style="19" customWidth="1"/>
    <col min="12804" max="12804" width="9.44140625" style="19" customWidth="1"/>
    <col min="12805" max="12805" width="9.21875" style="19" customWidth="1"/>
    <col min="12806" max="12806" width="9" style="19" customWidth="1"/>
    <col min="12807" max="12807" width="4.21875" style="19" customWidth="1"/>
    <col min="12808" max="12808" width="3.33203125" style="19" customWidth="1"/>
    <col min="12809" max="12809" width="5.21875" style="19" customWidth="1"/>
    <col min="12810" max="12810" width="2.88671875" style="19" customWidth="1"/>
    <col min="12811" max="12811" width="9" style="19" customWidth="1"/>
    <col min="12812" max="13050" width="8.88671875" style="19"/>
    <col min="13051" max="13051" width="7.44140625" style="19" customWidth="1"/>
    <col min="13052" max="13052" width="10.21875" style="19" customWidth="1"/>
    <col min="13053" max="13053" width="9.6640625" style="19" customWidth="1"/>
    <col min="13054" max="13055" width="9.109375" style="19" customWidth="1"/>
    <col min="13056" max="13056" width="9.21875" style="19" customWidth="1"/>
    <col min="13057" max="13057" width="8.21875" style="19" customWidth="1"/>
    <col min="13058" max="13058" width="7.21875" style="19" customWidth="1"/>
    <col min="13059" max="13059" width="11.33203125" style="19" customWidth="1"/>
    <col min="13060" max="13060" width="9.44140625" style="19" customWidth="1"/>
    <col min="13061" max="13061" width="9.21875" style="19" customWidth="1"/>
    <col min="13062" max="13062" width="9" style="19" customWidth="1"/>
    <col min="13063" max="13063" width="4.21875" style="19" customWidth="1"/>
    <col min="13064" max="13064" width="3.33203125" style="19" customWidth="1"/>
    <col min="13065" max="13065" width="5.21875" style="19" customWidth="1"/>
    <col min="13066" max="13066" width="2.88671875" style="19" customWidth="1"/>
    <col min="13067" max="13067" width="9" style="19" customWidth="1"/>
    <col min="13068" max="13306" width="8.88671875" style="19"/>
    <col min="13307" max="13307" width="7.44140625" style="19" customWidth="1"/>
    <col min="13308" max="13308" width="10.21875" style="19" customWidth="1"/>
    <col min="13309" max="13309" width="9.6640625" style="19" customWidth="1"/>
    <col min="13310" max="13311" width="9.109375" style="19" customWidth="1"/>
    <col min="13312" max="13312" width="9.21875" style="19" customWidth="1"/>
    <col min="13313" max="13313" width="8.21875" style="19" customWidth="1"/>
    <col min="13314" max="13314" width="7.21875" style="19" customWidth="1"/>
    <col min="13315" max="13315" width="11.33203125" style="19" customWidth="1"/>
    <col min="13316" max="13316" width="9.44140625" style="19" customWidth="1"/>
    <col min="13317" max="13317" width="9.21875" style="19" customWidth="1"/>
    <col min="13318" max="13318" width="9" style="19" customWidth="1"/>
    <col min="13319" max="13319" width="4.21875" style="19" customWidth="1"/>
    <col min="13320" max="13320" width="3.33203125" style="19" customWidth="1"/>
    <col min="13321" max="13321" width="5.21875" style="19" customWidth="1"/>
    <col min="13322" max="13322" width="2.88671875" style="19" customWidth="1"/>
    <col min="13323" max="13323" width="9" style="19" customWidth="1"/>
    <col min="13324" max="13562" width="8.88671875" style="19"/>
    <col min="13563" max="13563" width="7.44140625" style="19" customWidth="1"/>
    <col min="13564" max="13564" width="10.21875" style="19" customWidth="1"/>
    <col min="13565" max="13565" width="9.6640625" style="19" customWidth="1"/>
    <col min="13566" max="13567" width="9.109375" style="19" customWidth="1"/>
    <col min="13568" max="13568" width="9.21875" style="19" customWidth="1"/>
    <col min="13569" max="13569" width="8.21875" style="19" customWidth="1"/>
    <col min="13570" max="13570" width="7.21875" style="19" customWidth="1"/>
    <col min="13571" max="13571" width="11.33203125" style="19" customWidth="1"/>
    <col min="13572" max="13572" width="9.44140625" style="19" customWidth="1"/>
    <col min="13573" max="13573" width="9.21875" style="19" customWidth="1"/>
    <col min="13574" max="13574" width="9" style="19" customWidth="1"/>
    <col min="13575" max="13575" width="4.21875" style="19" customWidth="1"/>
    <col min="13576" max="13576" width="3.33203125" style="19" customWidth="1"/>
    <col min="13577" max="13577" width="5.21875" style="19" customWidth="1"/>
    <col min="13578" max="13578" width="2.88671875" style="19" customWidth="1"/>
    <col min="13579" max="13579" width="9" style="19" customWidth="1"/>
    <col min="13580" max="13818" width="8.88671875" style="19"/>
    <col min="13819" max="13819" width="7.44140625" style="19" customWidth="1"/>
    <col min="13820" max="13820" width="10.21875" style="19" customWidth="1"/>
    <col min="13821" max="13821" width="9.6640625" style="19" customWidth="1"/>
    <col min="13822" max="13823" width="9.109375" style="19" customWidth="1"/>
    <col min="13824" max="13824" width="9.21875" style="19" customWidth="1"/>
    <col min="13825" max="13825" width="8.21875" style="19" customWidth="1"/>
    <col min="13826" max="13826" width="7.21875" style="19" customWidth="1"/>
    <col min="13827" max="13827" width="11.33203125" style="19" customWidth="1"/>
    <col min="13828" max="13828" width="9.44140625" style="19" customWidth="1"/>
    <col min="13829" max="13829" width="9.21875" style="19" customWidth="1"/>
    <col min="13830" max="13830" width="9" style="19" customWidth="1"/>
    <col min="13831" max="13831" width="4.21875" style="19" customWidth="1"/>
    <col min="13832" max="13832" width="3.33203125" style="19" customWidth="1"/>
    <col min="13833" max="13833" width="5.21875" style="19" customWidth="1"/>
    <col min="13834" max="13834" width="2.88671875" style="19" customWidth="1"/>
    <col min="13835" max="13835" width="9" style="19" customWidth="1"/>
    <col min="13836" max="14074" width="8.88671875" style="19"/>
    <col min="14075" max="14075" width="7.44140625" style="19" customWidth="1"/>
    <col min="14076" max="14076" width="10.21875" style="19" customWidth="1"/>
    <col min="14077" max="14077" width="9.6640625" style="19" customWidth="1"/>
    <col min="14078" max="14079" width="9.109375" style="19" customWidth="1"/>
    <col min="14080" max="14080" width="9.21875" style="19" customWidth="1"/>
    <col min="14081" max="14081" width="8.21875" style="19" customWidth="1"/>
    <col min="14082" max="14082" width="7.21875" style="19" customWidth="1"/>
    <col min="14083" max="14083" width="11.33203125" style="19" customWidth="1"/>
    <col min="14084" max="14084" width="9.44140625" style="19" customWidth="1"/>
    <col min="14085" max="14085" width="9.21875" style="19" customWidth="1"/>
    <col min="14086" max="14086" width="9" style="19" customWidth="1"/>
    <col min="14087" max="14087" width="4.21875" style="19" customWidth="1"/>
    <col min="14088" max="14088" width="3.33203125" style="19" customWidth="1"/>
    <col min="14089" max="14089" width="5.21875" style="19" customWidth="1"/>
    <col min="14090" max="14090" width="2.88671875" style="19" customWidth="1"/>
    <col min="14091" max="14091" width="9" style="19" customWidth="1"/>
    <col min="14092" max="14330" width="8.88671875" style="19"/>
    <col min="14331" max="14331" width="7.44140625" style="19" customWidth="1"/>
    <col min="14332" max="14332" width="10.21875" style="19" customWidth="1"/>
    <col min="14333" max="14333" width="9.6640625" style="19" customWidth="1"/>
    <col min="14334" max="14335" width="9.109375" style="19" customWidth="1"/>
    <col min="14336" max="14336" width="9.21875" style="19" customWidth="1"/>
    <col min="14337" max="14337" width="8.21875" style="19" customWidth="1"/>
    <col min="14338" max="14338" width="7.21875" style="19" customWidth="1"/>
    <col min="14339" max="14339" width="11.33203125" style="19" customWidth="1"/>
    <col min="14340" max="14340" width="9.44140625" style="19" customWidth="1"/>
    <col min="14341" max="14341" width="9.21875" style="19" customWidth="1"/>
    <col min="14342" max="14342" width="9" style="19" customWidth="1"/>
    <col min="14343" max="14343" width="4.21875" style="19" customWidth="1"/>
    <col min="14344" max="14344" width="3.33203125" style="19" customWidth="1"/>
    <col min="14345" max="14345" width="5.21875" style="19" customWidth="1"/>
    <col min="14346" max="14346" width="2.88671875" style="19" customWidth="1"/>
    <col min="14347" max="14347" width="9" style="19" customWidth="1"/>
    <col min="14348" max="14586" width="8.88671875" style="19"/>
    <col min="14587" max="14587" width="7.44140625" style="19" customWidth="1"/>
    <col min="14588" max="14588" width="10.21875" style="19" customWidth="1"/>
    <col min="14589" max="14589" width="9.6640625" style="19" customWidth="1"/>
    <col min="14590" max="14591" width="9.109375" style="19" customWidth="1"/>
    <col min="14592" max="14592" width="9.21875" style="19" customWidth="1"/>
    <col min="14593" max="14593" width="8.21875" style="19" customWidth="1"/>
    <col min="14594" max="14594" width="7.21875" style="19" customWidth="1"/>
    <col min="14595" max="14595" width="11.33203125" style="19" customWidth="1"/>
    <col min="14596" max="14596" width="9.44140625" style="19" customWidth="1"/>
    <col min="14597" max="14597" width="9.21875" style="19" customWidth="1"/>
    <col min="14598" max="14598" width="9" style="19" customWidth="1"/>
    <col min="14599" max="14599" width="4.21875" style="19" customWidth="1"/>
    <col min="14600" max="14600" width="3.33203125" style="19" customWidth="1"/>
    <col min="14601" max="14601" width="5.21875" style="19" customWidth="1"/>
    <col min="14602" max="14602" width="2.88671875" style="19" customWidth="1"/>
    <col min="14603" max="14603" width="9" style="19" customWidth="1"/>
    <col min="14604" max="14842" width="8.88671875" style="19"/>
    <col min="14843" max="14843" width="7.44140625" style="19" customWidth="1"/>
    <col min="14844" max="14844" width="10.21875" style="19" customWidth="1"/>
    <col min="14845" max="14845" width="9.6640625" style="19" customWidth="1"/>
    <col min="14846" max="14847" width="9.109375" style="19" customWidth="1"/>
    <col min="14848" max="14848" width="9.21875" style="19" customWidth="1"/>
    <col min="14849" max="14849" width="8.21875" style="19" customWidth="1"/>
    <col min="14850" max="14850" width="7.21875" style="19" customWidth="1"/>
    <col min="14851" max="14851" width="11.33203125" style="19" customWidth="1"/>
    <col min="14852" max="14852" width="9.44140625" style="19" customWidth="1"/>
    <col min="14853" max="14853" width="9.21875" style="19" customWidth="1"/>
    <col min="14854" max="14854" width="9" style="19" customWidth="1"/>
    <col min="14855" max="14855" width="4.21875" style="19" customWidth="1"/>
    <col min="14856" max="14856" width="3.33203125" style="19" customWidth="1"/>
    <col min="14857" max="14857" width="5.21875" style="19" customWidth="1"/>
    <col min="14858" max="14858" width="2.88671875" style="19" customWidth="1"/>
    <col min="14859" max="14859" width="9" style="19" customWidth="1"/>
    <col min="14860" max="15098" width="8.88671875" style="19"/>
    <col min="15099" max="15099" width="7.44140625" style="19" customWidth="1"/>
    <col min="15100" max="15100" width="10.21875" style="19" customWidth="1"/>
    <col min="15101" max="15101" width="9.6640625" style="19" customWidth="1"/>
    <col min="15102" max="15103" width="9.109375" style="19" customWidth="1"/>
    <col min="15104" max="15104" width="9.21875" style="19" customWidth="1"/>
    <col min="15105" max="15105" width="8.21875" style="19" customWidth="1"/>
    <col min="15106" max="15106" width="7.21875" style="19" customWidth="1"/>
    <col min="15107" max="15107" width="11.33203125" style="19" customWidth="1"/>
    <col min="15108" max="15108" width="9.44140625" style="19" customWidth="1"/>
    <col min="15109" max="15109" width="9.21875" style="19" customWidth="1"/>
    <col min="15110" max="15110" width="9" style="19" customWidth="1"/>
    <col min="15111" max="15111" width="4.21875" style="19" customWidth="1"/>
    <col min="15112" max="15112" width="3.33203125" style="19" customWidth="1"/>
    <col min="15113" max="15113" width="5.21875" style="19" customWidth="1"/>
    <col min="15114" max="15114" width="2.88671875" style="19" customWidth="1"/>
    <col min="15115" max="15115" width="9" style="19" customWidth="1"/>
    <col min="15116" max="15354" width="8.88671875" style="19"/>
    <col min="15355" max="15355" width="7.44140625" style="19" customWidth="1"/>
    <col min="15356" max="15356" width="10.21875" style="19" customWidth="1"/>
    <col min="15357" max="15357" width="9.6640625" style="19" customWidth="1"/>
    <col min="15358" max="15359" width="9.109375" style="19" customWidth="1"/>
    <col min="15360" max="15360" width="9.21875" style="19" customWidth="1"/>
    <col min="15361" max="15361" width="8.21875" style="19" customWidth="1"/>
    <col min="15362" max="15362" width="7.21875" style="19" customWidth="1"/>
    <col min="15363" max="15363" width="11.33203125" style="19" customWidth="1"/>
    <col min="15364" max="15364" width="9.44140625" style="19" customWidth="1"/>
    <col min="15365" max="15365" width="9.21875" style="19" customWidth="1"/>
    <col min="15366" max="15366" width="9" style="19" customWidth="1"/>
    <col min="15367" max="15367" width="4.21875" style="19" customWidth="1"/>
    <col min="15368" max="15368" width="3.33203125" style="19" customWidth="1"/>
    <col min="15369" max="15369" width="5.21875" style="19" customWidth="1"/>
    <col min="15370" max="15370" width="2.88671875" style="19" customWidth="1"/>
    <col min="15371" max="15371" width="9" style="19" customWidth="1"/>
    <col min="15372" max="15610" width="8.88671875" style="19"/>
    <col min="15611" max="15611" width="7.44140625" style="19" customWidth="1"/>
    <col min="15612" max="15612" width="10.21875" style="19" customWidth="1"/>
    <col min="15613" max="15613" width="9.6640625" style="19" customWidth="1"/>
    <col min="15614" max="15615" width="9.109375" style="19" customWidth="1"/>
    <col min="15616" max="15616" width="9.21875" style="19" customWidth="1"/>
    <col min="15617" max="15617" width="8.21875" style="19" customWidth="1"/>
    <col min="15618" max="15618" width="7.21875" style="19" customWidth="1"/>
    <col min="15619" max="15619" width="11.33203125" style="19" customWidth="1"/>
    <col min="15620" max="15620" width="9.44140625" style="19" customWidth="1"/>
    <col min="15621" max="15621" width="9.21875" style="19" customWidth="1"/>
    <col min="15622" max="15622" width="9" style="19" customWidth="1"/>
    <col min="15623" max="15623" width="4.21875" style="19" customWidth="1"/>
    <col min="15624" max="15624" width="3.33203125" style="19" customWidth="1"/>
    <col min="15625" max="15625" width="5.21875" style="19" customWidth="1"/>
    <col min="15626" max="15626" width="2.88671875" style="19" customWidth="1"/>
    <col min="15627" max="15627" width="9" style="19" customWidth="1"/>
    <col min="15628" max="15866" width="8.88671875" style="19"/>
    <col min="15867" max="15867" width="7.44140625" style="19" customWidth="1"/>
    <col min="15868" max="15868" width="10.21875" style="19" customWidth="1"/>
    <col min="15869" max="15869" width="9.6640625" style="19" customWidth="1"/>
    <col min="15870" max="15871" width="9.109375" style="19" customWidth="1"/>
    <col min="15872" max="15872" width="9.21875" style="19" customWidth="1"/>
    <col min="15873" max="15873" width="8.21875" style="19" customWidth="1"/>
    <col min="15874" max="15874" width="7.21875" style="19" customWidth="1"/>
    <col min="15875" max="15875" width="11.33203125" style="19" customWidth="1"/>
    <col min="15876" max="15876" width="9.44140625" style="19" customWidth="1"/>
    <col min="15877" max="15877" width="9.21875" style="19" customWidth="1"/>
    <col min="15878" max="15878" width="9" style="19" customWidth="1"/>
    <col min="15879" max="15879" width="4.21875" style="19" customWidth="1"/>
    <col min="15880" max="15880" width="3.33203125" style="19" customWidth="1"/>
    <col min="15881" max="15881" width="5.21875" style="19" customWidth="1"/>
    <col min="15882" max="15882" width="2.88671875" style="19" customWidth="1"/>
    <col min="15883" max="15883" width="9" style="19" customWidth="1"/>
    <col min="15884" max="16122" width="8.88671875" style="19"/>
    <col min="16123" max="16123" width="7.44140625" style="19" customWidth="1"/>
    <col min="16124" max="16124" width="10.21875" style="19" customWidth="1"/>
    <col min="16125" max="16125" width="9.6640625" style="19" customWidth="1"/>
    <col min="16126" max="16127" width="9.109375" style="19" customWidth="1"/>
    <col min="16128" max="16128" width="9.21875" style="19" customWidth="1"/>
    <col min="16129" max="16129" width="8.21875" style="19" customWidth="1"/>
    <col min="16130" max="16130" width="7.21875" style="19" customWidth="1"/>
    <col min="16131" max="16131" width="11.33203125" style="19" customWidth="1"/>
    <col min="16132" max="16132" width="9.44140625" style="19" customWidth="1"/>
    <col min="16133" max="16133" width="9.21875" style="19" customWidth="1"/>
    <col min="16134" max="16134" width="9" style="19" customWidth="1"/>
    <col min="16135" max="16135" width="4.21875" style="19" customWidth="1"/>
    <col min="16136" max="16136" width="3.33203125" style="19" customWidth="1"/>
    <col min="16137" max="16137" width="5.21875" style="19" customWidth="1"/>
    <col min="16138" max="16138" width="2.88671875" style="19" customWidth="1"/>
    <col min="16139" max="16139" width="9" style="19" customWidth="1"/>
    <col min="16140" max="16384" width="8.88671875" style="19"/>
  </cols>
  <sheetData>
    <row r="1" spans="1:13" ht="22.5" customHeight="1" x14ac:dyDescent="0.15"/>
    <row r="2" spans="1:13" ht="21.75" customHeight="1" x14ac:dyDescent="0.15">
      <c r="A2" s="20" t="s">
        <v>181</v>
      </c>
      <c r="B2" s="21"/>
      <c r="C2" s="21"/>
      <c r="D2" s="22"/>
      <c r="E2" s="22"/>
      <c r="F2" s="18"/>
      <c r="G2" s="18"/>
      <c r="H2" s="18"/>
      <c r="I2" s="22"/>
      <c r="J2" s="18"/>
      <c r="K2" s="18"/>
      <c r="L2" s="18"/>
      <c r="M2" s="23"/>
    </row>
    <row r="3" spans="1:13" ht="12.75" customHeight="1" thickBot="1" x14ac:dyDescent="0.2">
      <c r="M3" s="239"/>
    </row>
    <row r="4" spans="1:13" ht="18" customHeight="1" thickBot="1" x14ac:dyDescent="0.2">
      <c r="A4" s="323" t="s">
        <v>26</v>
      </c>
      <c r="B4" s="324"/>
      <c r="C4" s="324"/>
      <c r="D4" s="324"/>
      <c r="E4" s="324"/>
      <c r="F4" s="324"/>
      <c r="G4" s="323" t="s">
        <v>27</v>
      </c>
      <c r="H4" s="324"/>
      <c r="I4" s="324"/>
      <c r="J4" s="324"/>
      <c r="K4" s="324"/>
      <c r="L4" s="325"/>
      <c r="M4" s="241"/>
    </row>
    <row r="5" spans="1:13" ht="18" customHeight="1" x14ac:dyDescent="0.15">
      <c r="A5" s="326" t="s">
        <v>28</v>
      </c>
      <c r="B5" s="327"/>
      <c r="C5" s="328"/>
      <c r="D5" s="329" t="s">
        <v>29</v>
      </c>
      <c r="E5" s="328"/>
      <c r="F5" s="240" t="s">
        <v>30</v>
      </c>
      <c r="G5" s="330" t="s">
        <v>28</v>
      </c>
      <c r="H5" s="327"/>
      <c r="I5" s="328"/>
      <c r="J5" s="329" t="s">
        <v>29</v>
      </c>
      <c r="K5" s="328"/>
      <c r="L5" s="240" t="s">
        <v>30</v>
      </c>
      <c r="M5" s="25"/>
    </row>
    <row r="6" spans="1:13" ht="18" customHeight="1" thickBot="1" x14ac:dyDescent="0.2">
      <c r="A6" s="28" t="s">
        <v>31</v>
      </c>
      <c r="B6" s="26" t="s">
        <v>32</v>
      </c>
      <c r="C6" s="26" t="s">
        <v>33</v>
      </c>
      <c r="D6" s="27" t="s">
        <v>170</v>
      </c>
      <c r="E6" s="27" t="s">
        <v>171</v>
      </c>
      <c r="F6" s="210" t="s">
        <v>34</v>
      </c>
      <c r="G6" s="208" t="s">
        <v>31</v>
      </c>
      <c r="H6" s="26" t="s">
        <v>32</v>
      </c>
      <c r="I6" s="26" t="s">
        <v>33</v>
      </c>
      <c r="J6" s="27" t="s">
        <v>170</v>
      </c>
      <c r="K6" s="27" t="s">
        <v>171</v>
      </c>
      <c r="L6" s="29" t="s">
        <v>34</v>
      </c>
      <c r="M6" s="30" t="s">
        <v>18</v>
      </c>
    </row>
    <row r="7" spans="1:13" ht="21" customHeight="1" x14ac:dyDescent="0.15">
      <c r="A7" s="31"/>
      <c r="B7" s="32"/>
      <c r="C7" s="33" t="s">
        <v>35</v>
      </c>
      <c r="D7" s="34">
        <v>908000</v>
      </c>
      <c r="E7" s="34">
        <v>0</v>
      </c>
      <c r="F7" s="211">
        <f>SUM(E7-D7)</f>
        <v>-908000</v>
      </c>
      <c r="G7" s="35"/>
      <c r="H7" s="36"/>
      <c r="I7" s="37" t="s">
        <v>36</v>
      </c>
      <c r="J7" s="38">
        <v>204073600</v>
      </c>
      <c r="K7" s="38">
        <v>221259900</v>
      </c>
      <c r="L7" s="39">
        <f>K7-J7</f>
        <v>17186300</v>
      </c>
      <c r="M7" s="40"/>
    </row>
    <row r="8" spans="1:13" ht="21" customHeight="1" x14ac:dyDescent="0.15">
      <c r="A8" s="61" t="s">
        <v>35</v>
      </c>
      <c r="B8" s="55" t="s">
        <v>35</v>
      </c>
      <c r="C8" s="56"/>
      <c r="D8" s="62">
        <f>SUM(D7)</f>
        <v>908000</v>
      </c>
      <c r="E8" s="62">
        <f>SUM(E2:E7)</f>
        <v>0</v>
      </c>
      <c r="F8" s="212">
        <f>SUM(F7)</f>
        <v>-908000</v>
      </c>
      <c r="G8" s="46"/>
      <c r="H8" s="47"/>
      <c r="I8" s="48" t="s">
        <v>38</v>
      </c>
      <c r="J8" s="49">
        <v>17360710</v>
      </c>
      <c r="K8" s="49">
        <v>18438770</v>
      </c>
      <c r="L8" s="50">
        <f t="shared" ref="L8:L9" si="0">K8-J8</f>
        <v>1078060</v>
      </c>
      <c r="M8" s="40"/>
    </row>
    <row r="9" spans="1:13" ht="19.5" customHeight="1" x14ac:dyDescent="0.15">
      <c r="A9" s="41"/>
      <c r="B9" s="42"/>
      <c r="C9" s="43" t="s">
        <v>37</v>
      </c>
      <c r="D9" s="236">
        <v>706383000</v>
      </c>
      <c r="E9" s="44">
        <v>803514000</v>
      </c>
      <c r="F9" s="213">
        <f>SUM(E9-D9)</f>
        <v>97131000</v>
      </c>
      <c r="G9" s="46"/>
      <c r="H9" s="47"/>
      <c r="I9" s="43" t="s">
        <v>40</v>
      </c>
      <c r="J9" s="49">
        <v>19806930</v>
      </c>
      <c r="K9" s="49">
        <v>22211780</v>
      </c>
      <c r="L9" s="50">
        <f t="shared" si="0"/>
        <v>2404850</v>
      </c>
      <c r="M9" s="40"/>
    </row>
    <row r="10" spans="1:13" ht="19.5" customHeight="1" x14ac:dyDescent="0.15">
      <c r="A10" s="51"/>
      <c r="B10" s="52"/>
      <c r="C10" s="43" t="s">
        <v>39</v>
      </c>
      <c r="D10" s="236">
        <v>190000000</v>
      </c>
      <c r="E10" s="44">
        <v>193370000</v>
      </c>
      <c r="F10" s="214">
        <f>SUM(E10-D10)</f>
        <v>3370000</v>
      </c>
      <c r="G10" s="54" t="s">
        <v>42</v>
      </c>
      <c r="H10" s="55" t="s">
        <v>20</v>
      </c>
      <c r="I10" s="56"/>
      <c r="J10" s="57">
        <f>SUM(J7:J9)</f>
        <v>241241240</v>
      </c>
      <c r="K10" s="57">
        <f>SUM(K7:K9)</f>
        <v>261910450</v>
      </c>
      <c r="L10" s="58">
        <f>K10-J10</f>
        <v>20669210</v>
      </c>
      <c r="M10" s="59"/>
    </row>
    <row r="11" spans="1:13" ht="19.5" customHeight="1" x14ac:dyDescent="0.15">
      <c r="A11" s="53"/>
      <c r="B11" s="47"/>
      <c r="C11" s="43" t="s">
        <v>41</v>
      </c>
      <c r="D11" s="236">
        <v>110000000</v>
      </c>
      <c r="E11" s="44">
        <v>129381000</v>
      </c>
      <c r="F11" s="215">
        <f t="shared" ref="F11:F12" si="1">SUM(E11-D11)</f>
        <v>19381000</v>
      </c>
      <c r="G11" s="46"/>
      <c r="H11" s="47"/>
      <c r="I11" s="43" t="s">
        <v>44</v>
      </c>
      <c r="J11" s="49">
        <v>2356220</v>
      </c>
      <c r="K11" s="49">
        <v>800000</v>
      </c>
      <c r="L11" s="50">
        <f t="shared" ref="L11:L27" si="2">K11-J11</f>
        <v>-1556220</v>
      </c>
      <c r="M11" s="185"/>
    </row>
    <row r="12" spans="1:13" ht="19.5" customHeight="1" x14ac:dyDescent="0.15">
      <c r="A12" s="51"/>
      <c r="B12" s="52"/>
      <c r="C12" s="60" t="s">
        <v>43</v>
      </c>
      <c r="D12" s="236">
        <v>2000000</v>
      </c>
      <c r="E12" s="45">
        <v>2400000</v>
      </c>
      <c r="F12" s="215">
        <f t="shared" si="1"/>
        <v>400000</v>
      </c>
      <c r="G12" s="46"/>
      <c r="H12" s="47"/>
      <c r="I12" s="43" t="s">
        <v>45</v>
      </c>
      <c r="J12" s="49">
        <v>790400</v>
      </c>
      <c r="K12" s="49">
        <v>900000</v>
      </c>
      <c r="L12" s="50">
        <f t="shared" si="2"/>
        <v>109600</v>
      </c>
      <c r="M12" s="40"/>
    </row>
    <row r="13" spans="1:13" ht="19.5" customHeight="1" x14ac:dyDescent="0.15">
      <c r="A13" s="61" t="s">
        <v>19</v>
      </c>
      <c r="B13" s="55" t="s">
        <v>19</v>
      </c>
      <c r="C13" s="56"/>
      <c r="D13" s="62">
        <f>SUM(D9:D12)</f>
        <v>1008383000</v>
      </c>
      <c r="E13" s="62">
        <f>SUM(E9:E12)</f>
        <v>1128665000</v>
      </c>
      <c r="F13" s="212">
        <f>SUM(F9:F12)</f>
        <v>120282000</v>
      </c>
      <c r="G13" s="99" t="s">
        <v>42</v>
      </c>
      <c r="H13" s="188" t="s">
        <v>21</v>
      </c>
      <c r="I13" s="56"/>
      <c r="J13" s="57">
        <f>SUM(J11:J12)</f>
        <v>3146620</v>
      </c>
      <c r="K13" s="57">
        <f>SUM(K11:K12)</f>
        <v>1700000</v>
      </c>
      <c r="L13" s="225">
        <f>K13-J13</f>
        <v>-1446620</v>
      </c>
      <c r="M13" s="59"/>
    </row>
    <row r="14" spans="1:13" ht="19.5" customHeight="1" x14ac:dyDescent="0.15">
      <c r="A14" s="53"/>
      <c r="B14" s="47"/>
      <c r="C14" s="43" t="s">
        <v>46</v>
      </c>
      <c r="D14" s="63">
        <v>3000000</v>
      </c>
      <c r="E14" s="63">
        <v>0</v>
      </c>
      <c r="F14" s="216">
        <f>SUM(E14-D14)</f>
        <v>-3000000</v>
      </c>
      <c r="G14" s="107"/>
      <c r="H14" s="107"/>
      <c r="I14" s="187" t="s">
        <v>49</v>
      </c>
      <c r="J14" s="49">
        <v>5840000</v>
      </c>
      <c r="K14" s="49">
        <v>9600000</v>
      </c>
      <c r="L14" s="226">
        <f t="shared" si="2"/>
        <v>3760000</v>
      </c>
      <c r="M14" s="242"/>
    </row>
    <row r="15" spans="1:13" ht="19.5" customHeight="1" x14ac:dyDescent="0.15">
      <c r="A15" s="53"/>
      <c r="B15" s="47"/>
      <c r="C15" s="43" t="s">
        <v>2</v>
      </c>
      <c r="D15" s="236">
        <v>0</v>
      </c>
      <c r="E15" s="63">
        <v>0</v>
      </c>
      <c r="F15" s="216">
        <f>SUM(E15-D15)</f>
        <v>0</v>
      </c>
      <c r="G15" s="189"/>
      <c r="H15" s="186"/>
      <c r="I15" s="43" t="s">
        <v>51</v>
      </c>
      <c r="J15" s="49">
        <v>34232317</v>
      </c>
      <c r="K15" s="49">
        <v>16839550</v>
      </c>
      <c r="L15" s="226">
        <f t="shared" si="2"/>
        <v>-17392767</v>
      </c>
      <c r="M15" s="185"/>
    </row>
    <row r="16" spans="1:13" ht="19.5" customHeight="1" x14ac:dyDescent="0.15">
      <c r="A16" s="64" t="s">
        <v>47</v>
      </c>
      <c r="B16" s="55" t="s">
        <v>48</v>
      </c>
      <c r="C16" s="56"/>
      <c r="D16" s="62">
        <f>SUM(D14)</f>
        <v>3000000</v>
      </c>
      <c r="E16" s="62">
        <f>SUM(E14:E15)</f>
        <v>0</v>
      </c>
      <c r="F16" s="212">
        <f>SUM(F14:F15)</f>
        <v>-3000000</v>
      </c>
      <c r="G16" s="46"/>
      <c r="H16" s="47"/>
      <c r="I16" s="43" t="s">
        <v>53</v>
      </c>
      <c r="J16" s="49">
        <v>6272750</v>
      </c>
      <c r="K16" s="49">
        <v>4200000</v>
      </c>
      <c r="L16" s="226">
        <f t="shared" si="2"/>
        <v>-2072750</v>
      </c>
      <c r="M16" s="40"/>
    </row>
    <row r="17" spans="1:13" ht="19.5" customHeight="1" x14ac:dyDescent="0.15">
      <c r="A17" s="65"/>
      <c r="B17" s="66"/>
      <c r="C17" s="67" t="s">
        <v>50</v>
      </c>
      <c r="D17" s="68">
        <v>10000000</v>
      </c>
      <c r="E17" s="69">
        <v>10000000</v>
      </c>
      <c r="F17" s="217">
        <f>SUM(E17-D17)</f>
        <v>0</v>
      </c>
      <c r="G17" s="46"/>
      <c r="H17" s="47"/>
      <c r="I17" s="43" t="s">
        <v>55</v>
      </c>
      <c r="J17" s="49">
        <v>1995860</v>
      </c>
      <c r="K17" s="49">
        <v>3000000</v>
      </c>
      <c r="L17" s="226">
        <f t="shared" si="2"/>
        <v>1004140</v>
      </c>
      <c r="M17" s="40"/>
    </row>
    <row r="18" spans="1:13" ht="19.5" customHeight="1" x14ac:dyDescent="0.15">
      <c r="A18" s="70" t="s">
        <v>52</v>
      </c>
      <c r="B18" s="71" t="s">
        <v>52</v>
      </c>
      <c r="C18" s="71"/>
      <c r="D18" s="72">
        <f>SUM(D17)</f>
        <v>10000000</v>
      </c>
      <c r="E18" s="72">
        <f>SUM(E17)</f>
        <v>10000000</v>
      </c>
      <c r="F18" s="218">
        <f>SUM(F17)</f>
        <v>0</v>
      </c>
      <c r="G18" s="46"/>
      <c r="H18" s="47"/>
      <c r="I18" s="43" t="s">
        <v>57</v>
      </c>
      <c r="J18" s="49">
        <v>1449000</v>
      </c>
      <c r="K18" s="49">
        <v>1850000</v>
      </c>
      <c r="L18" s="227">
        <f t="shared" si="2"/>
        <v>401000</v>
      </c>
      <c r="M18" s="40"/>
    </row>
    <row r="19" spans="1:13" ht="19.5" customHeight="1" x14ac:dyDescent="0.15">
      <c r="A19" s="73"/>
      <c r="B19" s="74"/>
      <c r="C19" s="75" t="s">
        <v>54</v>
      </c>
      <c r="D19" s="237">
        <v>44501436</v>
      </c>
      <c r="E19" s="69">
        <v>30319512</v>
      </c>
      <c r="F19" s="215">
        <f t="shared" ref="F19" si="3">SUM(E19-D19)</f>
        <v>-14181924</v>
      </c>
      <c r="G19" s="46"/>
      <c r="H19" s="47"/>
      <c r="I19" s="192" t="s">
        <v>59</v>
      </c>
      <c r="J19" s="191">
        <v>1500000</v>
      </c>
      <c r="K19" s="191">
        <v>4000000</v>
      </c>
      <c r="L19" s="228">
        <f t="shared" si="2"/>
        <v>2500000</v>
      </c>
      <c r="M19" s="40"/>
    </row>
    <row r="20" spans="1:13" ht="19.5" customHeight="1" x14ac:dyDescent="0.15">
      <c r="A20" s="76"/>
      <c r="B20" s="77"/>
      <c r="C20" s="78" t="s">
        <v>56</v>
      </c>
      <c r="D20" s="88">
        <v>50235</v>
      </c>
      <c r="E20" s="79">
        <v>1100432</v>
      </c>
      <c r="F20" s="219">
        <f>SUM(E20-D20)</f>
        <v>1050197</v>
      </c>
      <c r="G20" s="54" t="s">
        <v>42</v>
      </c>
      <c r="H20" s="55" t="s">
        <v>22</v>
      </c>
      <c r="I20" s="56"/>
      <c r="J20" s="57">
        <f>SUM(J14:J19)</f>
        <v>51289927</v>
      </c>
      <c r="K20" s="57">
        <f>SUM(K14:K19)</f>
        <v>39489550</v>
      </c>
      <c r="L20" s="229">
        <f>K20-J20</f>
        <v>-11800377</v>
      </c>
      <c r="M20" s="59"/>
    </row>
    <row r="21" spans="1:13" ht="19.5" customHeight="1" x14ac:dyDescent="0.15">
      <c r="A21" s="90"/>
      <c r="B21" s="182"/>
      <c r="C21" s="183" t="s">
        <v>132</v>
      </c>
      <c r="D21" s="88">
        <v>0</v>
      </c>
      <c r="E21" s="88">
        <v>1039850</v>
      </c>
      <c r="F21" s="219">
        <f>SUM(E21-D21)</f>
        <v>1039850</v>
      </c>
      <c r="G21" s="46"/>
      <c r="H21" s="47"/>
      <c r="I21" s="43" t="s">
        <v>64</v>
      </c>
      <c r="J21" s="49">
        <v>3800000</v>
      </c>
      <c r="K21" s="49">
        <v>3500000</v>
      </c>
      <c r="L21" s="226">
        <f t="shared" si="2"/>
        <v>-300000</v>
      </c>
      <c r="M21" s="40"/>
    </row>
    <row r="22" spans="1:13" ht="19.5" customHeight="1" x14ac:dyDescent="0.15">
      <c r="A22" s="80" t="s">
        <v>58</v>
      </c>
      <c r="B22" s="81" t="s">
        <v>58</v>
      </c>
      <c r="C22" s="82"/>
      <c r="D22" s="83">
        <f>SUM(D19:D21)</f>
        <v>44551671</v>
      </c>
      <c r="E22" s="83">
        <f>SUM(E19:E21)</f>
        <v>32459794</v>
      </c>
      <c r="F22" s="221">
        <f>SUM(F19:F21)</f>
        <v>-12091877</v>
      </c>
      <c r="G22" s="46"/>
      <c r="H22" s="184"/>
      <c r="I22" s="43" t="s">
        <v>63</v>
      </c>
      <c r="J22" s="49">
        <v>5000000</v>
      </c>
      <c r="K22" s="49">
        <v>1000000</v>
      </c>
      <c r="L22" s="226">
        <f t="shared" si="2"/>
        <v>-4000000</v>
      </c>
      <c r="M22" s="40"/>
    </row>
    <row r="23" spans="1:13" ht="19.5" customHeight="1" x14ac:dyDescent="0.15">
      <c r="A23" s="90"/>
      <c r="B23" s="86"/>
      <c r="C23" s="87" t="s">
        <v>60</v>
      </c>
      <c r="D23" s="88">
        <v>150000</v>
      </c>
      <c r="E23" s="89">
        <v>150000</v>
      </c>
      <c r="F23" s="222">
        <f>SUM(E23-D23)</f>
        <v>0</v>
      </c>
      <c r="G23" s="99" t="s">
        <v>65</v>
      </c>
      <c r="H23" s="100" t="s">
        <v>23</v>
      </c>
      <c r="I23" s="101"/>
      <c r="J23" s="102">
        <f>SUM(J21:J22)</f>
        <v>8800000</v>
      </c>
      <c r="K23" s="102">
        <f>SUM(K21:K22)</f>
        <v>4500000</v>
      </c>
      <c r="L23" s="229">
        <f>K23-J23</f>
        <v>-4300000</v>
      </c>
      <c r="M23" s="59"/>
    </row>
    <row r="24" spans="1:13" ht="19.5" customHeight="1" x14ac:dyDescent="0.15">
      <c r="A24" s="90"/>
      <c r="B24" s="85"/>
      <c r="C24" s="87" t="s">
        <v>61</v>
      </c>
      <c r="D24" s="88">
        <v>250000</v>
      </c>
      <c r="E24" s="88">
        <v>250000</v>
      </c>
      <c r="F24" s="220">
        <f t="shared" ref="F24" si="4">SUM(E24-D24)</f>
        <v>0</v>
      </c>
      <c r="G24" s="103"/>
      <c r="H24" s="103"/>
      <c r="I24" s="105" t="s">
        <v>66</v>
      </c>
      <c r="J24" s="106">
        <v>17500000</v>
      </c>
      <c r="K24" s="106">
        <v>19000000</v>
      </c>
      <c r="L24" s="228">
        <f t="shared" si="2"/>
        <v>1500000</v>
      </c>
      <c r="M24" s="40"/>
    </row>
    <row r="25" spans="1:13" ht="19.5" customHeight="1" x14ac:dyDescent="0.15">
      <c r="A25" s="80" t="s">
        <v>62</v>
      </c>
      <c r="B25" s="81" t="s">
        <v>62</v>
      </c>
      <c r="C25" s="82"/>
      <c r="D25" s="83">
        <f>SUM(D23:D24)</f>
        <v>400000</v>
      </c>
      <c r="E25" s="83">
        <f>SUM(E23:E24)</f>
        <v>400000</v>
      </c>
      <c r="F25" s="84">
        <f>SUM(F23:F24)</f>
        <v>0</v>
      </c>
      <c r="G25" s="190"/>
      <c r="H25" s="190"/>
      <c r="I25" s="108" t="s">
        <v>67</v>
      </c>
      <c r="J25" s="106">
        <v>10000000</v>
      </c>
      <c r="K25" s="106">
        <v>12000000</v>
      </c>
      <c r="L25" s="230">
        <f t="shared" si="2"/>
        <v>2000000</v>
      </c>
      <c r="M25" s="242"/>
    </row>
    <row r="26" spans="1:13" ht="19.5" customHeight="1" x14ac:dyDescent="0.15">
      <c r="A26" s="91"/>
      <c r="B26" s="92"/>
      <c r="C26" s="93"/>
      <c r="D26" s="94"/>
      <c r="E26" s="94"/>
      <c r="F26" s="223"/>
      <c r="G26" s="209"/>
      <c r="H26" s="46"/>
      <c r="I26" s="105" t="s">
        <v>68</v>
      </c>
      <c r="J26" s="106">
        <v>5000000</v>
      </c>
      <c r="K26" s="106">
        <v>3500000</v>
      </c>
      <c r="L26" s="230">
        <f t="shared" si="2"/>
        <v>-1500000</v>
      </c>
      <c r="M26" s="40"/>
    </row>
    <row r="27" spans="1:13" ht="19.5" customHeight="1" thickBot="1" x14ac:dyDescent="0.2">
      <c r="A27" s="278"/>
      <c r="B27" s="279"/>
      <c r="C27" s="280"/>
      <c r="D27" s="281"/>
      <c r="E27" s="281"/>
      <c r="F27" s="224"/>
      <c r="G27" s="282"/>
      <c r="H27" s="283"/>
      <c r="I27" s="284" t="s">
        <v>69</v>
      </c>
      <c r="J27" s="285">
        <v>14150000</v>
      </c>
      <c r="K27" s="285">
        <v>12500000</v>
      </c>
      <c r="L27" s="231">
        <f t="shared" si="2"/>
        <v>-1650000</v>
      </c>
      <c r="M27" s="286"/>
    </row>
    <row r="28" spans="1:13" ht="23.25" customHeight="1" x14ac:dyDescent="0.15">
      <c r="A28" s="315" t="s">
        <v>70</v>
      </c>
      <c r="B28" s="316"/>
      <c r="C28" s="316"/>
      <c r="D28" s="316"/>
      <c r="E28" s="316"/>
      <c r="F28" s="316"/>
      <c r="G28" s="317" t="s">
        <v>27</v>
      </c>
      <c r="H28" s="318"/>
      <c r="I28" s="318"/>
      <c r="J28" s="318"/>
      <c r="K28" s="318"/>
      <c r="L28" s="318"/>
      <c r="M28" s="24"/>
    </row>
    <row r="29" spans="1:13" ht="41.25" customHeight="1" x14ac:dyDescent="0.15">
      <c r="A29" s="319" t="s">
        <v>28</v>
      </c>
      <c r="B29" s="320"/>
      <c r="C29" s="321"/>
      <c r="D29" s="322" t="s">
        <v>29</v>
      </c>
      <c r="E29" s="321"/>
      <c r="F29" s="207" t="s">
        <v>30</v>
      </c>
      <c r="G29" s="319" t="s">
        <v>28</v>
      </c>
      <c r="H29" s="320"/>
      <c r="I29" s="321"/>
      <c r="J29" s="322" t="s">
        <v>29</v>
      </c>
      <c r="K29" s="321"/>
      <c r="L29" s="207" t="s">
        <v>30</v>
      </c>
      <c r="M29" s="110"/>
    </row>
    <row r="30" spans="1:13" ht="21.75" customHeight="1" thickBot="1" x14ac:dyDescent="0.2">
      <c r="A30" s="111" t="s">
        <v>31</v>
      </c>
      <c r="B30" s="112" t="s">
        <v>32</v>
      </c>
      <c r="C30" s="112" t="s">
        <v>33</v>
      </c>
      <c r="D30" s="113" t="s">
        <v>71</v>
      </c>
      <c r="E30" s="113" t="s">
        <v>72</v>
      </c>
      <c r="F30" s="113" t="s">
        <v>34</v>
      </c>
      <c r="G30" s="28" t="s">
        <v>31</v>
      </c>
      <c r="H30" s="26" t="s">
        <v>32</v>
      </c>
      <c r="I30" s="26" t="s">
        <v>33</v>
      </c>
      <c r="J30" s="27" t="s">
        <v>180</v>
      </c>
      <c r="K30" s="27" t="s">
        <v>171</v>
      </c>
      <c r="L30" s="29" t="s">
        <v>34</v>
      </c>
      <c r="M30" s="30"/>
    </row>
    <row r="31" spans="1:13" ht="21.75" customHeight="1" x14ac:dyDescent="0.15">
      <c r="A31" s="114"/>
      <c r="B31" s="115"/>
      <c r="C31" s="116"/>
      <c r="D31" s="117"/>
      <c r="E31" s="117"/>
      <c r="F31" s="117"/>
      <c r="G31" s="53"/>
      <c r="H31" s="47"/>
      <c r="I31" s="43" t="s">
        <v>73</v>
      </c>
      <c r="J31" s="63">
        <v>191425000</v>
      </c>
      <c r="K31" s="63">
        <v>212862000</v>
      </c>
      <c r="L31" s="118">
        <f>K31-J31</f>
        <v>21437000</v>
      </c>
      <c r="M31" s="119"/>
    </row>
    <row r="32" spans="1:13" ht="21.75" customHeight="1" x14ac:dyDescent="0.15">
      <c r="A32" s="95"/>
      <c r="B32" s="96"/>
      <c r="C32" s="120"/>
      <c r="D32" s="97"/>
      <c r="E32" s="97"/>
      <c r="F32" s="97"/>
      <c r="G32" s="53"/>
      <c r="H32" s="47"/>
      <c r="I32" s="43" t="s">
        <v>75</v>
      </c>
      <c r="J32" s="63">
        <v>62570000</v>
      </c>
      <c r="K32" s="63">
        <v>65640000</v>
      </c>
      <c r="L32" s="118">
        <f>K32-J32</f>
        <v>3070000</v>
      </c>
      <c r="M32" s="119"/>
    </row>
    <row r="33" spans="1:13" ht="19.5" customHeight="1" x14ac:dyDescent="0.15">
      <c r="A33" s="95"/>
      <c r="B33" s="96"/>
      <c r="C33" s="98"/>
      <c r="D33" s="97"/>
      <c r="E33" s="97"/>
      <c r="F33" s="97"/>
      <c r="G33" s="53"/>
      <c r="H33" s="47"/>
      <c r="I33" s="43" t="s">
        <v>74</v>
      </c>
      <c r="J33" s="63">
        <v>53520000</v>
      </c>
      <c r="K33" s="63">
        <v>55018000</v>
      </c>
      <c r="L33" s="118">
        <f t="shared" ref="L33:L52" si="5">K33-J33</f>
        <v>1498000</v>
      </c>
      <c r="M33" s="40"/>
    </row>
    <row r="34" spans="1:13" ht="19.5" customHeight="1" x14ac:dyDescent="0.15">
      <c r="A34" s="121"/>
      <c r="B34" s="122"/>
      <c r="C34" s="122"/>
      <c r="D34" s="123"/>
      <c r="E34" s="123"/>
      <c r="F34" s="97"/>
      <c r="G34" s="53"/>
      <c r="H34" s="47"/>
      <c r="I34" s="43" t="s">
        <v>134</v>
      </c>
      <c r="J34" s="63">
        <v>28360000</v>
      </c>
      <c r="K34" s="63">
        <v>30500000</v>
      </c>
      <c r="L34" s="118">
        <f t="shared" si="5"/>
        <v>2140000</v>
      </c>
      <c r="M34" s="40"/>
    </row>
    <row r="35" spans="1:13" ht="19.5" customHeight="1" x14ac:dyDescent="0.15">
      <c r="A35" s="95"/>
      <c r="B35" s="96"/>
      <c r="C35" s="96"/>
      <c r="D35" s="97"/>
      <c r="E35" s="97"/>
      <c r="F35" s="97"/>
      <c r="G35" s="53"/>
      <c r="H35" s="47"/>
      <c r="I35" s="43" t="s">
        <v>77</v>
      </c>
      <c r="J35" s="63">
        <v>13401863</v>
      </c>
      <c r="K35" s="63">
        <v>11000000</v>
      </c>
      <c r="L35" s="118">
        <f t="shared" si="5"/>
        <v>-2401863</v>
      </c>
      <c r="M35" s="40"/>
    </row>
    <row r="36" spans="1:13" ht="19.5" customHeight="1" x14ac:dyDescent="0.15">
      <c r="A36" s="303"/>
      <c r="B36" s="304"/>
      <c r="C36" s="304"/>
      <c r="D36" s="304"/>
      <c r="E36" s="304"/>
      <c r="F36" s="304"/>
      <c r="G36" s="53"/>
      <c r="H36" s="47"/>
      <c r="I36" s="43" t="s">
        <v>81</v>
      </c>
      <c r="J36" s="63">
        <v>15000000</v>
      </c>
      <c r="K36" s="63">
        <v>15000000</v>
      </c>
      <c r="L36" s="118">
        <f t="shared" si="5"/>
        <v>0</v>
      </c>
      <c r="M36" s="40"/>
    </row>
    <row r="37" spans="1:13" ht="19.5" customHeight="1" x14ac:dyDescent="0.15">
      <c r="A37" s="303"/>
      <c r="B37" s="304"/>
      <c r="C37" s="304"/>
      <c r="D37" s="304"/>
      <c r="E37" s="304"/>
      <c r="F37" s="304"/>
      <c r="G37" s="53"/>
      <c r="H37" s="47"/>
      <c r="I37" s="43" t="s">
        <v>78</v>
      </c>
      <c r="J37" s="63">
        <v>22320000</v>
      </c>
      <c r="K37" s="63">
        <v>24870000</v>
      </c>
      <c r="L37" s="118">
        <f t="shared" si="5"/>
        <v>2550000</v>
      </c>
      <c r="M37" s="40"/>
    </row>
    <row r="38" spans="1:13" ht="19.5" customHeight="1" x14ac:dyDescent="0.15">
      <c r="A38" s="303"/>
      <c r="B38" s="304"/>
      <c r="C38" s="304"/>
      <c r="D38" s="304"/>
      <c r="E38" s="304"/>
      <c r="F38" s="304"/>
      <c r="G38" s="53"/>
      <c r="H38" s="47"/>
      <c r="I38" s="43" t="s">
        <v>80</v>
      </c>
      <c r="J38" s="63">
        <v>15600000</v>
      </c>
      <c r="K38" s="63">
        <v>15600000</v>
      </c>
      <c r="L38" s="118">
        <f t="shared" si="5"/>
        <v>0</v>
      </c>
      <c r="M38" s="40"/>
    </row>
    <row r="39" spans="1:13" ht="19.5" customHeight="1" x14ac:dyDescent="0.15">
      <c r="A39" s="303"/>
      <c r="B39" s="304"/>
      <c r="C39" s="304"/>
      <c r="D39" s="304"/>
      <c r="E39" s="304"/>
      <c r="F39" s="304"/>
      <c r="G39" s="53"/>
      <c r="H39" s="47"/>
      <c r="I39" s="43" t="s">
        <v>135</v>
      </c>
      <c r="J39" s="63">
        <v>26850000</v>
      </c>
      <c r="K39" s="63">
        <v>28325000</v>
      </c>
      <c r="L39" s="118">
        <f t="shared" si="5"/>
        <v>1475000</v>
      </c>
      <c r="M39" s="40"/>
    </row>
    <row r="40" spans="1:13" ht="19.5" customHeight="1" x14ac:dyDescent="0.15">
      <c r="A40" s="303"/>
      <c r="B40" s="304"/>
      <c r="C40" s="304"/>
      <c r="D40" s="304"/>
      <c r="E40" s="304"/>
      <c r="F40" s="304"/>
      <c r="G40" s="53"/>
      <c r="H40" s="47"/>
      <c r="I40" s="43" t="s">
        <v>133</v>
      </c>
      <c r="J40" s="63">
        <v>22234193</v>
      </c>
      <c r="K40" s="63">
        <v>20000000</v>
      </c>
      <c r="L40" s="118">
        <f t="shared" si="5"/>
        <v>-2234193</v>
      </c>
      <c r="M40" s="40"/>
    </row>
    <row r="41" spans="1:13" ht="19.5" customHeight="1" x14ac:dyDescent="0.15">
      <c r="A41" s="303"/>
      <c r="B41" s="304"/>
      <c r="C41" s="304"/>
      <c r="D41" s="304"/>
      <c r="E41" s="304"/>
      <c r="F41" s="304"/>
      <c r="G41" s="53"/>
      <c r="H41" s="47"/>
      <c r="I41" s="43" t="s">
        <v>136</v>
      </c>
      <c r="J41" s="63">
        <v>7000000</v>
      </c>
      <c r="K41" s="63">
        <v>7000000</v>
      </c>
      <c r="L41" s="118">
        <f t="shared" si="5"/>
        <v>0</v>
      </c>
      <c r="M41" s="40"/>
    </row>
    <row r="42" spans="1:13" ht="19.5" customHeight="1" x14ac:dyDescent="0.15">
      <c r="A42" s="303"/>
      <c r="B42" s="304"/>
      <c r="C42" s="304"/>
      <c r="D42" s="304"/>
      <c r="E42" s="304"/>
      <c r="F42" s="304"/>
      <c r="G42" s="53"/>
      <c r="H42" s="47"/>
      <c r="I42" s="43" t="s">
        <v>141</v>
      </c>
      <c r="J42" s="63">
        <v>10564000</v>
      </c>
      <c r="K42" s="63">
        <v>10867000</v>
      </c>
      <c r="L42" s="118">
        <f t="shared" si="5"/>
        <v>303000</v>
      </c>
      <c r="M42" s="40"/>
    </row>
    <row r="43" spans="1:13" ht="19.5" customHeight="1" x14ac:dyDescent="0.15">
      <c r="A43" s="303"/>
      <c r="B43" s="304"/>
      <c r="C43" s="304"/>
      <c r="D43" s="304"/>
      <c r="E43" s="304"/>
      <c r="F43" s="304"/>
      <c r="G43" s="53"/>
      <c r="H43" s="47"/>
      <c r="I43" s="43" t="s">
        <v>82</v>
      </c>
      <c r="J43" s="63">
        <v>10000000</v>
      </c>
      <c r="K43" s="63">
        <v>10000000</v>
      </c>
      <c r="L43" s="118">
        <f t="shared" si="5"/>
        <v>0</v>
      </c>
      <c r="M43" s="40"/>
    </row>
    <row r="44" spans="1:13" ht="19.5" customHeight="1" x14ac:dyDescent="0.15">
      <c r="A44" s="303"/>
      <c r="B44" s="304"/>
      <c r="C44" s="304"/>
      <c r="D44" s="304"/>
      <c r="E44" s="304"/>
      <c r="F44" s="304"/>
      <c r="G44" s="53"/>
      <c r="H44" s="47"/>
      <c r="I44" s="124" t="s">
        <v>142</v>
      </c>
      <c r="J44" s="125">
        <v>3000000</v>
      </c>
      <c r="K44" s="125">
        <v>3000000</v>
      </c>
      <c r="L44" s="118">
        <f t="shared" si="5"/>
        <v>0</v>
      </c>
      <c r="M44" s="40"/>
    </row>
    <row r="45" spans="1:13" ht="19.5" customHeight="1" x14ac:dyDescent="0.15">
      <c r="A45" s="303"/>
      <c r="B45" s="304"/>
      <c r="C45" s="304"/>
      <c r="D45" s="304"/>
      <c r="E45" s="304"/>
      <c r="F45" s="304"/>
      <c r="G45" s="53"/>
      <c r="H45" s="47"/>
      <c r="I45" s="126" t="s">
        <v>76</v>
      </c>
      <c r="J45" s="127">
        <v>110100000</v>
      </c>
      <c r="K45" s="127">
        <v>120000000</v>
      </c>
      <c r="L45" s="118">
        <f t="shared" si="5"/>
        <v>9900000</v>
      </c>
      <c r="M45" s="40"/>
    </row>
    <row r="46" spans="1:13" ht="19.5" customHeight="1" x14ac:dyDescent="0.15">
      <c r="A46" s="303"/>
      <c r="B46" s="304"/>
      <c r="C46" s="304"/>
      <c r="D46" s="304"/>
      <c r="E46" s="304"/>
      <c r="F46" s="304"/>
      <c r="G46" s="128"/>
      <c r="H46" s="129"/>
      <c r="I46" s="130" t="s">
        <v>79</v>
      </c>
      <c r="J46" s="131">
        <v>63007000</v>
      </c>
      <c r="K46" s="131">
        <v>60514000</v>
      </c>
      <c r="L46" s="132">
        <f t="shared" si="5"/>
        <v>-2493000</v>
      </c>
      <c r="M46" s="40"/>
    </row>
    <row r="47" spans="1:13" ht="19.5" customHeight="1" x14ac:dyDescent="0.15">
      <c r="A47" s="303"/>
      <c r="B47" s="304"/>
      <c r="C47" s="304"/>
      <c r="D47" s="304"/>
      <c r="E47" s="304"/>
      <c r="F47" s="304"/>
      <c r="G47" s="109"/>
      <c r="H47" s="104"/>
      <c r="I47" s="105" t="s">
        <v>83</v>
      </c>
      <c r="J47" s="133">
        <v>10000000</v>
      </c>
      <c r="K47" s="133">
        <v>10000000</v>
      </c>
      <c r="L47" s="134">
        <f t="shared" si="5"/>
        <v>0</v>
      </c>
      <c r="M47" s="40"/>
    </row>
    <row r="48" spans="1:13" ht="19.5" customHeight="1" x14ac:dyDescent="0.15">
      <c r="A48" s="303"/>
      <c r="B48" s="304"/>
      <c r="C48" s="304"/>
      <c r="D48" s="304"/>
      <c r="E48" s="304"/>
      <c r="F48" s="304"/>
      <c r="G48" s="109"/>
      <c r="H48" s="104"/>
      <c r="I48" s="105" t="s">
        <v>84</v>
      </c>
      <c r="J48" s="133">
        <v>2000000</v>
      </c>
      <c r="K48" s="133">
        <v>2400000</v>
      </c>
      <c r="L48" s="134">
        <f t="shared" si="5"/>
        <v>400000</v>
      </c>
      <c r="M48" s="40"/>
    </row>
    <row r="49" spans="1:13" ht="19.5" customHeight="1" x14ac:dyDescent="0.15">
      <c r="A49" s="303"/>
      <c r="B49" s="304"/>
      <c r="C49" s="304"/>
      <c r="D49" s="304"/>
      <c r="E49" s="304"/>
      <c r="F49" s="304"/>
      <c r="G49" s="109"/>
      <c r="H49" s="104"/>
      <c r="I49" s="105" t="s">
        <v>137</v>
      </c>
      <c r="J49" s="133">
        <v>4400000</v>
      </c>
      <c r="K49" s="133">
        <v>4400000</v>
      </c>
      <c r="L49" s="134">
        <f t="shared" si="5"/>
        <v>0</v>
      </c>
      <c r="M49" s="40"/>
    </row>
    <row r="50" spans="1:13" ht="19.5" customHeight="1" x14ac:dyDescent="0.15">
      <c r="A50" s="303"/>
      <c r="B50" s="304"/>
      <c r="C50" s="304"/>
      <c r="D50" s="304"/>
      <c r="E50" s="304"/>
      <c r="F50" s="304"/>
      <c r="G50" s="109"/>
      <c r="H50" s="104"/>
      <c r="I50" s="105" t="s">
        <v>138</v>
      </c>
      <c r="J50" s="133">
        <v>0</v>
      </c>
      <c r="K50" s="133">
        <v>3000000</v>
      </c>
      <c r="L50" s="134">
        <f t="shared" si="5"/>
        <v>3000000</v>
      </c>
      <c r="M50" s="40" t="s">
        <v>172</v>
      </c>
    </row>
    <row r="51" spans="1:13" ht="19.5" customHeight="1" x14ac:dyDescent="0.15">
      <c r="A51" s="303"/>
      <c r="B51" s="304"/>
      <c r="C51" s="304"/>
      <c r="D51" s="304"/>
      <c r="E51" s="304"/>
      <c r="F51" s="304"/>
      <c r="G51" s="109"/>
      <c r="H51" s="104"/>
      <c r="I51" s="105" t="s">
        <v>139</v>
      </c>
      <c r="J51" s="133">
        <v>0</v>
      </c>
      <c r="K51" s="133">
        <v>43420000</v>
      </c>
      <c r="L51" s="134">
        <f t="shared" si="5"/>
        <v>43420000</v>
      </c>
      <c r="M51" s="40" t="s">
        <v>172</v>
      </c>
    </row>
    <row r="52" spans="1:13" ht="22.9" customHeight="1" x14ac:dyDescent="0.15">
      <c r="A52" s="303"/>
      <c r="B52" s="304"/>
      <c r="C52" s="304"/>
      <c r="D52" s="304"/>
      <c r="E52" s="304"/>
      <c r="F52" s="304"/>
      <c r="G52" s="109"/>
      <c r="H52" s="104"/>
      <c r="I52" s="135" t="s">
        <v>140</v>
      </c>
      <c r="J52" s="133">
        <v>0</v>
      </c>
      <c r="K52" s="133">
        <v>30649000</v>
      </c>
      <c r="L52" s="134">
        <f t="shared" si="5"/>
        <v>30649000</v>
      </c>
      <c r="M52" s="40" t="s">
        <v>172</v>
      </c>
    </row>
    <row r="53" spans="1:13" ht="19.5" customHeight="1" x14ac:dyDescent="0.15">
      <c r="A53" s="303"/>
      <c r="B53" s="304"/>
      <c r="C53" s="304"/>
      <c r="D53" s="304"/>
      <c r="E53" s="304"/>
      <c r="F53" s="304"/>
      <c r="G53" s="136" t="s">
        <v>24</v>
      </c>
      <c r="H53" s="137" t="s">
        <v>24</v>
      </c>
      <c r="I53" s="194"/>
      <c r="J53" s="138">
        <f>SUM(J24:J27,J31:J52)</f>
        <v>718002056</v>
      </c>
      <c r="K53" s="138">
        <f>SUM(K24:K27,K31:K52)</f>
        <v>831065000</v>
      </c>
      <c r="L53" s="229">
        <f>K53-J53</f>
        <v>113062944</v>
      </c>
      <c r="M53" s="59"/>
    </row>
    <row r="54" spans="1:13" ht="19.5" customHeight="1" x14ac:dyDescent="0.15">
      <c r="A54" s="303"/>
      <c r="B54" s="304"/>
      <c r="C54" s="304"/>
      <c r="D54" s="304"/>
      <c r="E54" s="304"/>
      <c r="F54" s="304"/>
      <c r="G54" s="311" t="s">
        <v>85</v>
      </c>
      <c r="H54" s="313" t="s">
        <v>85</v>
      </c>
      <c r="I54" s="195" t="s">
        <v>3</v>
      </c>
      <c r="J54" s="196">
        <v>44762828</v>
      </c>
      <c r="K54" s="196">
        <v>30319512</v>
      </c>
      <c r="L54" s="198">
        <v>0</v>
      </c>
      <c r="M54" s="185"/>
    </row>
    <row r="55" spans="1:13" ht="19.5" customHeight="1" x14ac:dyDescent="0.15">
      <c r="A55" s="303"/>
      <c r="B55" s="304"/>
      <c r="C55" s="304"/>
      <c r="D55" s="304"/>
      <c r="E55" s="304"/>
      <c r="F55" s="304"/>
      <c r="G55" s="312"/>
      <c r="H55" s="314"/>
      <c r="I55" s="195" t="s">
        <v>25</v>
      </c>
      <c r="J55" s="196">
        <v>0</v>
      </c>
      <c r="K55" s="196">
        <v>1540282</v>
      </c>
      <c r="L55" s="198">
        <f t="shared" ref="L55" si="6">K55-J55</f>
        <v>1540282</v>
      </c>
      <c r="M55" s="185"/>
    </row>
    <row r="56" spans="1:13" ht="19.5" customHeight="1" x14ac:dyDescent="0.15">
      <c r="A56" s="303"/>
      <c r="B56" s="304"/>
      <c r="C56" s="304"/>
      <c r="D56" s="304"/>
      <c r="E56" s="304"/>
      <c r="F56" s="304"/>
      <c r="G56" s="136" t="s">
        <v>85</v>
      </c>
      <c r="H56" s="136" t="s">
        <v>85</v>
      </c>
      <c r="I56" s="193"/>
      <c r="J56" s="138">
        <f>SUM(J54:J55)</f>
        <v>44762828</v>
      </c>
      <c r="K56" s="138">
        <f>SUM(K54:K55)</f>
        <v>31859794</v>
      </c>
      <c r="L56" s="229">
        <f>K56-J56</f>
        <v>-12903034</v>
      </c>
      <c r="M56" s="59"/>
    </row>
    <row r="57" spans="1:13" ht="19.5" customHeight="1" x14ac:dyDescent="0.15">
      <c r="A57" s="303"/>
      <c r="B57" s="304"/>
      <c r="C57" s="304"/>
      <c r="D57" s="304"/>
      <c r="E57" s="304"/>
      <c r="F57" s="304"/>
      <c r="G57" s="197" t="s">
        <v>1</v>
      </c>
      <c r="H57" s="195" t="s">
        <v>1</v>
      </c>
      <c r="I57" s="195" t="s">
        <v>1</v>
      </c>
      <c r="J57" s="196">
        <v>0</v>
      </c>
      <c r="K57" s="196">
        <v>1000000</v>
      </c>
      <c r="L57" s="196"/>
      <c r="M57" s="185"/>
    </row>
    <row r="58" spans="1:13" ht="19.5" customHeight="1" x14ac:dyDescent="0.15">
      <c r="A58" s="303"/>
      <c r="B58" s="304"/>
      <c r="C58" s="304"/>
      <c r="D58" s="304"/>
      <c r="E58" s="304"/>
      <c r="F58" s="304"/>
      <c r="G58" s="136" t="s">
        <v>1</v>
      </c>
      <c r="H58" s="137" t="s">
        <v>1</v>
      </c>
      <c r="I58" s="193"/>
      <c r="J58" s="138">
        <f>SUM(J57)</f>
        <v>0</v>
      </c>
      <c r="K58" s="138">
        <f>SUM(K57)</f>
        <v>1000000</v>
      </c>
      <c r="L58" s="229">
        <f>K58-J58</f>
        <v>1000000</v>
      </c>
      <c r="M58" s="59"/>
    </row>
    <row r="59" spans="1:13" ht="19.5" customHeight="1" thickBot="1" x14ac:dyDescent="0.2">
      <c r="A59" s="305" t="s">
        <v>86</v>
      </c>
      <c r="B59" s="306"/>
      <c r="C59" s="307"/>
      <c r="D59" s="139">
        <f>SUM(D8,D22,D13,D16,D18,D25)</f>
        <v>1067242671</v>
      </c>
      <c r="E59" s="139">
        <f>SUM(E8,E22,E13,E16,E18,E25)</f>
        <v>1171524794</v>
      </c>
      <c r="F59" s="139">
        <f>SUM(F8,F22,F13,F16,F18,F25)</f>
        <v>104282123</v>
      </c>
      <c r="G59" s="308" t="s">
        <v>87</v>
      </c>
      <c r="H59" s="309"/>
      <c r="I59" s="310"/>
      <c r="J59" s="140">
        <f>SUM(J10,J13,J20,J23,J53,J56,J58)</f>
        <v>1067242671</v>
      </c>
      <c r="K59" s="140">
        <f>SUM(K10,K13,K20,K23,K53,K56,K58)</f>
        <v>1171524794</v>
      </c>
      <c r="L59" s="140">
        <f>SUM(L10,L13,L20,L23,L53,L56,L58)</f>
        <v>104282123</v>
      </c>
      <c r="M59" s="141"/>
    </row>
    <row r="60" spans="1:13" ht="31.5" customHeight="1" x14ac:dyDescent="0.15">
      <c r="E60" s="142"/>
    </row>
    <row r="61" spans="1:13" ht="12.75" customHeight="1" x14ac:dyDescent="0.15">
      <c r="J61" s="143"/>
    </row>
    <row r="62" spans="1:13" ht="12.75" customHeight="1" x14ac:dyDescent="0.15">
      <c r="J62" s="144"/>
    </row>
    <row r="63" spans="1:13" ht="12.75" customHeight="1" x14ac:dyDescent="0.15">
      <c r="J63" s="143"/>
    </row>
    <row r="65" spans="4:4" ht="12.75" customHeight="1" x14ac:dyDescent="0.15">
      <c r="D65" s="144"/>
    </row>
  </sheetData>
  <mergeCells count="17">
    <mergeCell ref="A4:F4"/>
    <mergeCell ref="G4:L4"/>
    <mergeCell ref="A5:C5"/>
    <mergeCell ref="D5:E5"/>
    <mergeCell ref="G5:I5"/>
    <mergeCell ref="J5:K5"/>
    <mergeCell ref="A28:F28"/>
    <mergeCell ref="G28:L28"/>
    <mergeCell ref="A29:C29"/>
    <mergeCell ref="D29:E29"/>
    <mergeCell ref="G29:I29"/>
    <mergeCell ref="J29:K29"/>
    <mergeCell ref="A36:F58"/>
    <mergeCell ref="A59:C59"/>
    <mergeCell ref="G59:I59"/>
    <mergeCell ref="G54:G55"/>
    <mergeCell ref="H54:H55"/>
  </mergeCells>
  <phoneticPr fontId="3" type="noConversion"/>
  <printOptions horizontalCentered="1"/>
  <pageMargins left="0" right="0" top="0" bottom="0.39370078740157483" header="0" footer="0.39370078740157483"/>
  <pageSetup paperSize="9" scale="82" firstPageNumber="4294967295" fitToHeight="0" pageOrder="overThenDown" orientation="landscape" r:id="rId1"/>
  <headerFooter alignWithMargins="0">
    <oddHeader>&amp;L&amp;C&amp;R</oddHeader>
    <oddFooter>&amp;L&amp;C&amp;R</oddFooter>
  </headerFooter>
  <rowBreaks count="1" manualBreakCount="1">
    <brk id="2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view="pageBreakPreview" zoomScale="160" zoomScaleNormal="100" zoomScaleSheetLayoutView="160" workbookViewId="0">
      <selection activeCell="G13" sqref="G13"/>
    </sheetView>
  </sheetViews>
  <sheetFormatPr defaultRowHeight="16.5" x14ac:dyDescent="0.15"/>
  <cols>
    <col min="1" max="1" width="11.6640625" style="18" customWidth="1"/>
    <col min="2" max="2" width="11.5546875" style="18" customWidth="1"/>
    <col min="3" max="3" width="15.88671875" style="18" customWidth="1"/>
    <col min="4" max="4" width="12.6640625" style="18" customWidth="1"/>
    <col min="5" max="5" width="13.44140625" style="18" bestFit="1" customWidth="1"/>
    <col min="6" max="6" width="11.21875" style="18" customWidth="1"/>
    <col min="7" max="7" width="18.5546875" style="18" customWidth="1"/>
    <col min="8" max="16384" width="8.88671875" style="18"/>
  </cols>
  <sheetData>
    <row r="1" spans="1:7" ht="33" customHeight="1" x14ac:dyDescent="0.15">
      <c r="A1" s="244" t="s">
        <v>182</v>
      </c>
      <c r="B1" s="244"/>
      <c r="C1" s="244"/>
      <c r="D1" s="245"/>
      <c r="E1" s="245"/>
      <c r="F1" s="246"/>
      <c r="G1" s="246" t="s">
        <v>88</v>
      </c>
    </row>
    <row r="2" spans="1:7" x14ac:dyDescent="0.15">
      <c r="A2" s="352" t="s">
        <v>89</v>
      </c>
      <c r="B2" s="353"/>
      <c r="C2" s="354"/>
      <c r="D2" s="355" t="s">
        <v>90</v>
      </c>
      <c r="E2" s="354"/>
      <c r="F2" s="356" t="s">
        <v>91</v>
      </c>
      <c r="G2" s="331" t="s">
        <v>152</v>
      </c>
    </row>
    <row r="3" spans="1:7" x14ac:dyDescent="0.15">
      <c r="A3" s="254" t="s">
        <v>31</v>
      </c>
      <c r="B3" s="145" t="s">
        <v>32</v>
      </c>
      <c r="C3" s="145" t="s">
        <v>33</v>
      </c>
      <c r="D3" s="146" t="s">
        <v>174</v>
      </c>
      <c r="E3" s="146" t="s">
        <v>175</v>
      </c>
      <c r="F3" s="357"/>
      <c r="G3" s="332"/>
    </row>
    <row r="4" spans="1:7" x14ac:dyDescent="0.15">
      <c r="A4" s="255" t="s">
        <v>35</v>
      </c>
      <c r="B4" s="147" t="s">
        <v>35</v>
      </c>
      <c r="C4" s="147" t="s">
        <v>35</v>
      </c>
      <c r="D4" s="238">
        <v>908000</v>
      </c>
      <c r="E4" s="148">
        <v>0</v>
      </c>
      <c r="F4" s="149">
        <f t="shared" ref="F4:F22" si="0">SUM(E4-D4)</f>
        <v>-908000</v>
      </c>
      <c r="G4" s="247"/>
    </row>
    <row r="5" spans="1:7" ht="21.75" customHeight="1" x14ac:dyDescent="0.15">
      <c r="A5" s="334" t="s">
        <v>143</v>
      </c>
      <c r="B5" s="335"/>
      <c r="C5" s="336"/>
      <c r="D5" s="153">
        <f>SUM(D4)</f>
        <v>908000</v>
      </c>
      <c r="E5" s="153">
        <f>SUM(E4)</f>
        <v>0</v>
      </c>
      <c r="F5" s="154">
        <f>SUM(E5-D5)</f>
        <v>-908000</v>
      </c>
      <c r="G5" s="248"/>
    </row>
    <row r="6" spans="1:7" ht="21.75" customHeight="1" x14ac:dyDescent="0.15">
      <c r="A6" s="199" t="s">
        <v>92</v>
      </c>
      <c r="B6" s="150" t="s">
        <v>92</v>
      </c>
      <c r="C6" s="150" t="s">
        <v>93</v>
      </c>
      <c r="D6" s="44">
        <v>706383000</v>
      </c>
      <c r="E6" s="44">
        <v>803514000</v>
      </c>
      <c r="F6" s="149">
        <f t="shared" si="0"/>
        <v>97131000</v>
      </c>
      <c r="G6" s="249"/>
    </row>
    <row r="7" spans="1:7" ht="21.75" customHeight="1" x14ac:dyDescent="0.15">
      <c r="A7" s="358"/>
      <c r="B7" s="358"/>
      <c r="C7" s="150" t="s">
        <v>94</v>
      </c>
      <c r="D7" s="151">
        <v>190000000</v>
      </c>
      <c r="E7" s="151">
        <v>193370000</v>
      </c>
      <c r="F7" s="149">
        <f t="shared" si="0"/>
        <v>3370000</v>
      </c>
      <c r="G7" s="247"/>
    </row>
    <row r="8" spans="1:7" ht="21.75" customHeight="1" x14ac:dyDescent="0.15">
      <c r="A8" s="359"/>
      <c r="B8" s="359"/>
      <c r="C8" s="150" t="s">
        <v>95</v>
      </c>
      <c r="D8" s="151">
        <v>110000000</v>
      </c>
      <c r="E8" s="151">
        <v>129381000</v>
      </c>
      <c r="F8" s="149">
        <f t="shared" si="0"/>
        <v>19381000</v>
      </c>
      <c r="G8" s="247"/>
    </row>
    <row r="9" spans="1:7" ht="21.75" customHeight="1" x14ac:dyDescent="0.15">
      <c r="A9" s="360"/>
      <c r="B9" s="360"/>
      <c r="C9" s="150" t="s">
        <v>5</v>
      </c>
      <c r="D9" s="151">
        <v>2000000</v>
      </c>
      <c r="E9" s="151">
        <v>2400000</v>
      </c>
      <c r="F9" s="152">
        <f t="shared" si="0"/>
        <v>400000</v>
      </c>
      <c r="G9" s="250"/>
    </row>
    <row r="10" spans="1:7" ht="21.75" customHeight="1" x14ac:dyDescent="0.15">
      <c r="A10" s="334" t="s">
        <v>96</v>
      </c>
      <c r="B10" s="335"/>
      <c r="C10" s="336"/>
      <c r="D10" s="153">
        <f>SUM(D6:D9)</f>
        <v>1008383000</v>
      </c>
      <c r="E10" s="153">
        <f>SUM(E6:E9)</f>
        <v>1128665000</v>
      </c>
      <c r="F10" s="154">
        <f>SUM(E10-D10)</f>
        <v>120282000</v>
      </c>
      <c r="G10" s="248"/>
    </row>
    <row r="11" spans="1:7" ht="21.75" customHeight="1" x14ac:dyDescent="0.15">
      <c r="A11" s="337" t="s">
        <v>97</v>
      </c>
      <c r="B11" s="339" t="s">
        <v>97</v>
      </c>
      <c r="C11" s="150" t="s">
        <v>98</v>
      </c>
      <c r="D11" s="151">
        <v>3000000</v>
      </c>
      <c r="E11" s="151">
        <v>0</v>
      </c>
      <c r="F11" s="152">
        <f t="shared" si="0"/>
        <v>-3000000</v>
      </c>
      <c r="G11" s="250"/>
    </row>
    <row r="12" spans="1:7" ht="21.75" customHeight="1" x14ac:dyDescent="0.15">
      <c r="A12" s="338"/>
      <c r="B12" s="340"/>
      <c r="C12" s="199" t="s">
        <v>2</v>
      </c>
      <c r="D12" s="151">
        <v>0</v>
      </c>
      <c r="E12" s="151">
        <v>0</v>
      </c>
      <c r="F12" s="152">
        <v>1000000</v>
      </c>
      <c r="G12" s="250"/>
    </row>
    <row r="13" spans="1:7" ht="21.75" customHeight="1" x14ac:dyDescent="0.15">
      <c r="A13" s="334" t="s">
        <v>99</v>
      </c>
      <c r="B13" s="335"/>
      <c r="C13" s="336"/>
      <c r="D13" s="153">
        <f>SUM(D11:D12)</f>
        <v>3000000</v>
      </c>
      <c r="E13" s="153">
        <f>SUM(E11:E12)</f>
        <v>0</v>
      </c>
      <c r="F13" s="154">
        <f>SUM(E13-D13)</f>
        <v>-3000000</v>
      </c>
      <c r="G13" s="248"/>
    </row>
    <row r="14" spans="1:7" ht="20.25" customHeight="1" x14ac:dyDescent="0.15">
      <c r="A14" s="199" t="s">
        <v>100</v>
      </c>
      <c r="B14" s="150" t="s">
        <v>100</v>
      </c>
      <c r="C14" s="150" t="s">
        <v>50</v>
      </c>
      <c r="D14" s="151">
        <v>10000000</v>
      </c>
      <c r="E14" s="151">
        <v>10000000</v>
      </c>
      <c r="F14" s="152">
        <f t="shared" si="0"/>
        <v>0</v>
      </c>
      <c r="G14" s="250"/>
    </row>
    <row r="15" spans="1:7" ht="20.25" customHeight="1" x14ac:dyDescent="0.15">
      <c r="A15" s="349" t="s">
        <v>101</v>
      </c>
      <c r="B15" s="350"/>
      <c r="C15" s="351"/>
      <c r="D15" s="153">
        <f>SUM(D14:D14)</f>
        <v>10000000</v>
      </c>
      <c r="E15" s="153">
        <f>SUM(E14:E14)</f>
        <v>10000000</v>
      </c>
      <c r="F15" s="155">
        <f>SUM(E15-D15)</f>
        <v>0</v>
      </c>
      <c r="G15" s="251"/>
    </row>
    <row r="16" spans="1:7" ht="20.25" customHeight="1" x14ac:dyDescent="0.15">
      <c r="A16" s="341" t="s">
        <v>102</v>
      </c>
      <c r="B16" s="344" t="s">
        <v>102</v>
      </c>
      <c r="C16" s="156" t="s">
        <v>54</v>
      </c>
      <c r="D16" s="151">
        <v>44501436</v>
      </c>
      <c r="E16" s="151">
        <v>30319512</v>
      </c>
      <c r="F16" s="152">
        <f t="shared" si="0"/>
        <v>-14181924</v>
      </c>
      <c r="G16" s="250"/>
    </row>
    <row r="17" spans="1:7" ht="20.25" customHeight="1" x14ac:dyDescent="0.15">
      <c r="A17" s="342"/>
      <c r="B17" s="345"/>
      <c r="C17" s="200" t="s">
        <v>56</v>
      </c>
      <c r="D17" s="151">
        <v>50235</v>
      </c>
      <c r="E17" s="151">
        <v>1100432</v>
      </c>
      <c r="F17" s="152">
        <f t="shared" ref="F17:F21" si="1">SUM(E17-D17)</f>
        <v>1050197</v>
      </c>
      <c r="G17" s="250"/>
    </row>
    <row r="18" spans="1:7" ht="20.25" customHeight="1" x14ac:dyDescent="0.15">
      <c r="A18" s="343"/>
      <c r="B18" s="346"/>
      <c r="C18" s="202" t="s">
        <v>167</v>
      </c>
      <c r="D18" s="203">
        <v>0</v>
      </c>
      <c r="E18" s="151">
        <v>1039850</v>
      </c>
      <c r="F18" s="152"/>
      <c r="G18" s="250"/>
    </row>
    <row r="19" spans="1:7" ht="20.25" customHeight="1" x14ac:dyDescent="0.15">
      <c r="A19" s="334" t="s">
        <v>103</v>
      </c>
      <c r="B19" s="335"/>
      <c r="C19" s="336"/>
      <c r="D19" s="153">
        <f>SUM(D16:D18)</f>
        <v>44551671</v>
      </c>
      <c r="E19" s="153">
        <f>SUM(E16:E18)</f>
        <v>32459794</v>
      </c>
      <c r="F19" s="155">
        <f>SUM(E19-D19)</f>
        <v>-12091877</v>
      </c>
      <c r="G19" s="251"/>
    </row>
    <row r="20" spans="1:7" ht="20.25" customHeight="1" x14ac:dyDescent="0.15">
      <c r="A20" s="341" t="s">
        <v>62</v>
      </c>
      <c r="B20" s="344" t="s">
        <v>62</v>
      </c>
      <c r="C20" s="199" t="s">
        <v>60</v>
      </c>
      <c r="D20" s="201">
        <v>150000</v>
      </c>
      <c r="E20" s="151">
        <v>150000</v>
      </c>
      <c r="F20" s="152">
        <f t="shared" si="1"/>
        <v>0</v>
      </c>
      <c r="G20" s="250"/>
    </row>
    <row r="21" spans="1:7" ht="20.25" customHeight="1" x14ac:dyDescent="0.15">
      <c r="A21" s="347"/>
      <c r="B21" s="348"/>
      <c r="C21" s="150" t="s">
        <v>61</v>
      </c>
      <c r="D21" s="151">
        <v>250000</v>
      </c>
      <c r="E21" s="151">
        <v>250000</v>
      </c>
      <c r="F21" s="152">
        <f t="shared" si="1"/>
        <v>0</v>
      </c>
      <c r="G21" s="250"/>
    </row>
    <row r="22" spans="1:7" ht="20.25" customHeight="1" x14ac:dyDescent="0.15">
      <c r="A22" s="334" t="s">
        <v>103</v>
      </c>
      <c r="B22" s="335"/>
      <c r="C22" s="336"/>
      <c r="D22" s="153">
        <f>SUM(D20:D21)</f>
        <v>400000</v>
      </c>
      <c r="E22" s="153">
        <f>SUM(E20:E21)</f>
        <v>400000</v>
      </c>
      <c r="F22" s="155">
        <f t="shared" si="0"/>
        <v>0</v>
      </c>
      <c r="G22" s="251"/>
    </row>
    <row r="23" spans="1:7" ht="22.5" customHeight="1" x14ac:dyDescent="0.15">
      <c r="A23" s="333" t="s">
        <v>104</v>
      </c>
      <c r="B23" s="333"/>
      <c r="C23" s="333"/>
      <c r="D23" s="252">
        <f>SUM(D5,D10,D13,D15,D19,D22)</f>
        <v>1067242671</v>
      </c>
      <c r="E23" s="252">
        <f>SUM(E5,E10,E13,E15,E19,E22)</f>
        <v>1171524794</v>
      </c>
      <c r="F23" s="252">
        <f>SUM(F5,F10,F13,F15,F19,F22)</f>
        <v>104282123</v>
      </c>
      <c r="G23" s="253"/>
    </row>
  </sheetData>
  <mergeCells count="19">
    <mergeCell ref="F2:F3"/>
    <mergeCell ref="A7:A9"/>
    <mergeCell ref="B7:B9"/>
    <mergeCell ref="G2:G3"/>
    <mergeCell ref="A23:C23"/>
    <mergeCell ref="A5:C5"/>
    <mergeCell ref="A11:A12"/>
    <mergeCell ref="B11:B12"/>
    <mergeCell ref="A16:A18"/>
    <mergeCell ref="B16:B18"/>
    <mergeCell ref="A19:C19"/>
    <mergeCell ref="A10:C10"/>
    <mergeCell ref="A20:A21"/>
    <mergeCell ref="B20:B21"/>
    <mergeCell ref="A13:C13"/>
    <mergeCell ref="A15:C15"/>
    <mergeCell ref="A22:C22"/>
    <mergeCell ref="A2:C2"/>
    <mergeCell ref="D2:E2"/>
  </mergeCells>
  <phoneticPr fontId="3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9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zoomScale="160" zoomScaleNormal="145" zoomScaleSheetLayoutView="160" workbookViewId="0">
      <selection activeCell="C4" sqref="C4"/>
    </sheetView>
  </sheetViews>
  <sheetFormatPr defaultRowHeight="16.5" x14ac:dyDescent="0.15"/>
  <cols>
    <col min="1" max="1" width="10.5546875" style="18" customWidth="1"/>
    <col min="2" max="2" width="9.33203125" style="18" bestFit="1" customWidth="1"/>
    <col min="3" max="3" width="18" style="18" bestFit="1" customWidth="1"/>
    <col min="4" max="5" width="10.88671875" style="18" bestFit="1" customWidth="1"/>
    <col min="6" max="6" width="11.5546875" style="18" bestFit="1" customWidth="1"/>
    <col min="7" max="7" width="27.88671875" style="18" customWidth="1"/>
    <col min="8" max="16384" width="8.88671875" style="18"/>
  </cols>
  <sheetData>
    <row r="1" spans="1:7" s="157" customFormat="1" ht="31.5" customHeight="1" x14ac:dyDescent="0.15">
      <c r="A1" s="256" t="s">
        <v>183</v>
      </c>
      <c r="B1" s="244"/>
      <c r="C1" s="244"/>
      <c r="D1" s="244"/>
      <c r="E1" s="244"/>
      <c r="F1" s="246"/>
      <c r="G1" s="257" t="s">
        <v>88</v>
      </c>
    </row>
    <row r="2" spans="1:7" ht="15" customHeight="1" x14ac:dyDescent="0.15">
      <c r="A2" s="367" t="s">
        <v>105</v>
      </c>
      <c r="B2" s="368"/>
      <c r="C2" s="369"/>
      <c r="D2" s="355" t="s">
        <v>90</v>
      </c>
      <c r="E2" s="354"/>
      <c r="F2" s="370" t="s">
        <v>91</v>
      </c>
      <c r="G2" s="361" t="s">
        <v>153</v>
      </c>
    </row>
    <row r="3" spans="1:7" ht="15" customHeight="1" thickBot="1" x14ac:dyDescent="0.2">
      <c r="A3" s="274" t="s">
        <v>31</v>
      </c>
      <c r="B3" s="158" t="s">
        <v>32</v>
      </c>
      <c r="C3" s="158" t="s">
        <v>33</v>
      </c>
      <c r="D3" s="146" t="s">
        <v>176</v>
      </c>
      <c r="E3" s="146" t="s">
        <v>151</v>
      </c>
      <c r="F3" s="371"/>
      <c r="G3" s="362"/>
    </row>
    <row r="4" spans="1:7" ht="135" customHeight="1" x14ac:dyDescent="0.15">
      <c r="A4" s="275" t="s">
        <v>106</v>
      </c>
      <c r="B4" s="150" t="s">
        <v>107</v>
      </c>
      <c r="C4" s="150" t="s">
        <v>108</v>
      </c>
      <c r="D4" s="159">
        <v>204073600</v>
      </c>
      <c r="E4" s="159">
        <v>221259900</v>
      </c>
      <c r="F4" s="160">
        <f>E4-D4</f>
        <v>17186300</v>
      </c>
      <c r="G4" s="258" t="s">
        <v>164</v>
      </c>
    </row>
    <row r="5" spans="1:7" ht="129.75" customHeight="1" x14ac:dyDescent="0.15">
      <c r="A5" s="272"/>
      <c r="B5" s="161"/>
      <c r="C5" s="162" t="s">
        <v>109</v>
      </c>
      <c r="D5" s="163">
        <v>17360710</v>
      </c>
      <c r="E5" s="163">
        <v>18438770</v>
      </c>
      <c r="F5" s="160">
        <f t="shared" ref="F5:F17" si="0">E5-D5</f>
        <v>1078060</v>
      </c>
      <c r="G5" s="259" t="s">
        <v>162</v>
      </c>
    </row>
    <row r="6" spans="1:7" ht="125.25" customHeight="1" x14ac:dyDescent="0.15">
      <c r="A6" s="272"/>
      <c r="B6" s="161"/>
      <c r="C6" s="162" t="s">
        <v>110</v>
      </c>
      <c r="D6" s="163">
        <v>19806930</v>
      </c>
      <c r="E6" s="163">
        <v>22211780</v>
      </c>
      <c r="F6" s="160">
        <f t="shared" si="0"/>
        <v>2404850</v>
      </c>
      <c r="G6" s="259" t="s">
        <v>163</v>
      </c>
    </row>
    <row r="7" spans="1:7" ht="19.5" customHeight="1" x14ac:dyDescent="0.15">
      <c r="A7" s="272"/>
      <c r="B7" s="161"/>
      <c r="C7" s="234" t="s">
        <v>111</v>
      </c>
      <c r="D7" s="232">
        <f>SUM(D4:D6)</f>
        <v>241241240</v>
      </c>
      <c r="E7" s="232">
        <f>SUM(E4:E6)</f>
        <v>261910450</v>
      </c>
      <c r="F7" s="233">
        <f t="shared" si="0"/>
        <v>20669210</v>
      </c>
      <c r="G7" s="259"/>
    </row>
    <row r="8" spans="1:7" ht="21.75" customHeight="1" x14ac:dyDescent="0.15">
      <c r="A8" s="272"/>
      <c r="B8" s="150" t="s">
        <v>112</v>
      </c>
      <c r="C8" s="165" t="s">
        <v>113</v>
      </c>
      <c r="D8" s="160">
        <v>2356220</v>
      </c>
      <c r="E8" s="160">
        <v>800000</v>
      </c>
      <c r="F8" s="160">
        <f t="shared" si="0"/>
        <v>-1556220</v>
      </c>
      <c r="G8" s="260" t="s">
        <v>178</v>
      </c>
    </row>
    <row r="9" spans="1:7" ht="21.75" customHeight="1" x14ac:dyDescent="0.15">
      <c r="A9" s="272"/>
      <c r="B9" s="161"/>
      <c r="C9" s="165" t="s">
        <v>6</v>
      </c>
      <c r="D9" s="160">
        <v>790400</v>
      </c>
      <c r="E9" s="160">
        <v>900000</v>
      </c>
      <c r="F9" s="160">
        <f t="shared" si="0"/>
        <v>109600</v>
      </c>
      <c r="G9" s="258" t="s">
        <v>154</v>
      </c>
    </row>
    <row r="10" spans="1:7" ht="21.75" customHeight="1" x14ac:dyDescent="0.15">
      <c r="A10" s="272"/>
      <c r="B10" s="161"/>
      <c r="C10" s="165" t="s">
        <v>114</v>
      </c>
      <c r="D10" s="164">
        <f>SUM(D8:D9)</f>
        <v>3146620</v>
      </c>
      <c r="E10" s="164">
        <f>SUM(E8:E9)</f>
        <v>1700000</v>
      </c>
      <c r="F10" s="160">
        <f t="shared" si="0"/>
        <v>-1446620</v>
      </c>
      <c r="G10" s="258"/>
    </row>
    <row r="11" spans="1:7" ht="21.75" customHeight="1" x14ac:dyDescent="0.15">
      <c r="A11" s="272"/>
      <c r="B11" s="150" t="s">
        <v>4</v>
      </c>
      <c r="C11" s="165" t="s">
        <v>115</v>
      </c>
      <c r="D11" s="163">
        <v>5840000</v>
      </c>
      <c r="E11" s="163">
        <v>9600000</v>
      </c>
      <c r="F11" s="160">
        <f t="shared" si="0"/>
        <v>3760000</v>
      </c>
      <c r="G11" s="261" t="s">
        <v>155</v>
      </c>
    </row>
    <row r="12" spans="1:7" ht="99" customHeight="1" x14ac:dyDescent="0.15">
      <c r="A12" s="272"/>
      <c r="B12" s="161"/>
      <c r="C12" s="162" t="s">
        <v>116</v>
      </c>
      <c r="D12" s="49">
        <v>34232317</v>
      </c>
      <c r="E12" s="49">
        <v>16839550</v>
      </c>
      <c r="F12" s="160">
        <f t="shared" si="0"/>
        <v>-17392767</v>
      </c>
      <c r="G12" s="262" t="s">
        <v>179</v>
      </c>
    </row>
    <row r="13" spans="1:7" ht="28.5" customHeight="1" x14ac:dyDescent="0.15">
      <c r="A13" s="272"/>
      <c r="B13" s="161"/>
      <c r="C13" s="165" t="s">
        <v>117</v>
      </c>
      <c r="D13" s="164">
        <v>6272750</v>
      </c>
      <c r="E13" s="163">
        <v>4200000</v>
      </c>
      <c r="F13" s="160">
        <f t="shared" si="0"/>
        <v>-2072750</v>
      </c>
      <c r="G13" s="262" t="s">
        <v>156</v>
      </c>
    </row>
    <row r="14" spans="1:7" ht="33" customHeight="1" x14ac:dyDescent="0.15">
      <c r="A14" s="272"/>
      <c r="B14" s="161"/>
      <c r="C14" s="165" t="s">
        <v>118</v>
      </c>
      <c r="D14" s="164">
        <v>1995860</v>
      </c>
      <c r="E14" s="163">
        <v>3000000</v>
      </c>
      <c r="F14" s="160">
        <f t="shared" si="0"/>
        <v>1004140</v>
      </c>
      <c r="G14" s="262" t="s">
        <v>157</v>
      </c>
    </row>
    <row r="15" spans="1:7" ht="21.75" customHeight="1" x14ac:dyDescent="0.15">
      <c r="A15" s="272"/>
      <c r="B15" s="161"/>
      <c r="C15" s="165" t="s">
        <v>119</v>
      </c>
      <c r="D15" s="164">
        <v>1449000</v>
      </c>
      <c r="E15" s="163">
        <v>1850000</v>
      </c>
      <c r="F15" s="160">
        <f t="shared" si="0"/>
        <v>401000</v>
      </c>
      <c r="G15" s="262" t="s">
        <v>158</v>
      </c>
    </row>
    <row r="16" spans="1:7" ht="21.75" customHeight="1" x14ac:dyDescent="0.15">
      <c r="A16" s="272"/>
      <c r="B16" s="161"/>
      <c r="C16" s="165" t="s">
        <v>120</v>
      </c>
      <c r="D16" s="164">
        <v>1500000</v>
      </c>
      <c r="E16" s="163">
        <v>4000000</v>
      </c>
      <c r="F16" s="160">
        <f t="shared" si="0"/>
        <v>2500000</v>
      </c>
      <c r="G16" s="262" t="s">
        <v>159</v>
      </c>
    </row>
    <row r="17" spans="1:7" ht="21.75" customHeight="1" x14ac:dyDescent="0.15">
      <c r="A17" s="272"/>
      <c r="B17" s="161"/>
      <c r="C17" s="166" t="s">
        <v>121</v>
      </c>
      <c r="D17" s="164">
        <f>SUM(D11:D16)</f>
        <v>51289927</v>
      </c>
      <c r="E17" s="164">
        <f>SUM(E11:E16)</f>
        <v>39489550</v>
      </c>
      <c r="F17" s="160">
        <f t="shared" si="0"/>
        <v>-11800377</v>
      </c>
      <c r="G17" s="262"/>
    </row>
    <row r="18" spans="1:7" ht="21.75" customHeight="1" x14ac:dyDescent="0.15">
      <c r="A18" s="349" t="s">
        <v>122</v>
      </c>
      <c r="B18" s="350"/>
      <c r="C18" s="351"/>
      <c r="D18" s="167">
        <f>SUM(D7,D10,D17)</f>
        <v>295677787</v>
      </c>
      <c r="E18" s="167">
        <f>SUM(E7,E10,E17)</f>
        <v>303100000</v>
      </c>
      <c r="F18" s="167">
        <f>SUM(F16:F17)</f>
        <v>-9300377</v>
      </c>
      <c r="G18" s="263"/>
    </row>
    <row r="19" spans="1:7" ht="21" customHeight="1" x14ac:dyDescent="0.15">
      <c r="A19" s="199" t="s">
        <v>123</v>
      </c>
      <c r="B19" s="150" t="s">
        <v>124</v>
      </c>
      <c r="C19" s="150" t="s">
        <v>0</v>
      </c>
      <c r="D19" s="160">
        <v>3800000</v>
      </c>
      <c r="E19" s="160">
        <v>3500000</v>
      </c>
      <c r="F19" s="160">
        <f>SUM(E19-D19)</f>
        <v>-300000</v>
      </c>
      <c r="G19" s="262" t="s">
        <v>161</v>
      </c>
    </row>
    <row r="20" spans="1:7" ht="21" customHeight="1" x14ac:dyDescent="0.15">
      <c r="A20" s="273"/>
      <c r="B20" s="168"/>
      <c r="C20" s="165" t="s">
        <v>63</v>
      </c>
      <c r="D20" s="160">
        <v>5000000</v>
      </c>
      <c r="E20" s="160">
        <v>1000000</v>
      </c>
      <c r="F20" s="160">
        <f t="shared" ref="F20" si="1">SUM(E20-D20)</f>
        <v>-4000000</v>
      </c>
      <c r="G20" s="262" t="s">
        <v>160</v>
      </c>
    </row>
    <row r="21" spans="1:7" ht="21" customHeight="1" x14ac:dyDescent="0.15">
      <c r="A21" s="372" t="s">
        <v>125</v>
      </c>
      <c r="B21" s="373"/>
      <c r="C21" s="374"/>
      <c r="D21" s="276">
        <f>SUM(D19:D20)</f>
        <v>8800000</v>
      </c>
      <c r="E21" s="276">
        <f>SUM(E19:E20)</f>
        <v>4500000</v>
      </c>
      <c r="F21" s="276">
        <f>SUM(F19:F20)</f>
        <v>-4300000</v>
      </c>
      <c r="G21" s="277"/>
    </row>
    <row r="22" spans="1:7" ht="21" customHeight="1" x14ac:dyDescent="0.15">
      <c r="A22" s="271" t="s">
        <v>24</v>
      </c>
      <c r="B22" s="165" t="s">
        <v>24</v>
      </c>
      <c r="C22" s="165" t="s">
        <v>66</v>
      </c>
      <c r="D22" s="243">
        <v>17500000</v>
      </c>
      <c r="E22" s="243">
        <v>19000000</v>
      </c>
      <c r="F22" s="164">
        <f>SUM(E22-D22)</f>
        <v>1500000</v>
      </c>
      <c r="G22" s="264"/>
    </row>
    <row r="23" spans="1:7" ht="21" customHeight="1" x14ac:dyDescent="0.15">
      <c r="A23" s="272"/>
      <c r="B23" s="161"/>
      <c r="C23" s="150" t="s">
        <v>67</v>
      </c>
      <c r="D23" s="169">
        <v>10000000</v>
      </c>
      <c r="E23" s="169">
        <v>12000000</v>
      </c>
      <c r="F23" s="160">
        <f t="shared" ref="F23:F47" si="2">SUM(E23-D23)</f>
        <v>2000000</v>
      </c>
      <c r="G23" s="262"/>
    </row>
    <row r="24" spans="1:7" ht="21" customHeight="1" x14ac:dyDescent="0.15">
      <c r="A24" s="272"/>
      <c r="B24" s="161"/>
      <c r="C24" s="170" t="s">
        <v>68</v>
      </c>
      <c r="D24" s="171">
        <v>5000000</v>
      </c>
      <c r="E24" s="171">
        <v>3500000</v>
      </c>
      <c r="F24" s="160">
        <f t="shared" si="2"/>
        <v>-1500000</v>
      </c>
      <c r="G24" s="262"/>
    </row>
    <row r="25" spans="1:7" ht="21" customHeight="1" x14ac:dyDescent="0.15">
      <c r="A25" s="272"/>
      <c r="B25" s="161"/>
      <c r="C25" s="170" t="s">
        <v>126</v>
      </c>
      <c r="D25" s="172">
        <v>14150000</v>
      </c>
      <c r="E25" s="172">
        <v>12500000</v>
      </c>
      <c r="F25" s="160">
        <f t="shared" si="2"/>
        <v>-1650000</v>
      </c>
      <c r="G25" s="262"/>
    </row>
    <row r="26" spans="1:7" ht="21" customHeight="1" x14ac:dyDescent="0.15">
      <c r="A26" s="272"/>
      <c r="B26" s="161"/>
      <c r="C26" s="173" t="s">
        <v>73</v>
      </c>
      <c r="D26" s="164">
        <v>191425000</v>
      </c>
      <c r="E26" s="164">
        <v>212862000</v>
      </c>
      <c r="F26" s="160">
        <f t="shared" si="2"/>
        <v>21437000</v>
      </c>
      <c r="G26" s="262"/>
    </row>
    <row r="27" spans="1:7" ht="21" customHeight="1" x14ac:dyDescent="0.15">
      <c r="A27" s="272"/>
      <c r="B27" s="161"/>
      <c r="C27" s="173" t="s">
        <v>75</v>
      </c>
      <c r="D27" s="164">
        <v>62570000</v>
      </c>
      <c r="E27" s="164">
        <v>65640000</v>
      </c>
      <c r="F27" s="160">
        <f t="shared" si="2"/>
        <v>3070000</v>
      </c>
      <c r="G27" s="262"/>
    </row>
    <row r="28" spans="1:7" ht="21" customHeight="1" x14ac:dyDescent="0.15">
      <c r="A28" s="272"/>
      <c r="B28" s="161"/>
      <c r="C28" s="173" t="s">
        <v>74</v>
      </c>
      <c r="D28" s="164">
        <v>53520000</v>
      </c>
      <c r="E28" s="164">
        <v>55018000</v>
      </c>
      <c r="F28" s="160">
        <f t="shared" si="2"/>
        <v>1498000</v>
      </c>
      <c r="G28" s="262"/>
    </row>
    <row r="29" spans="1:7" ht="21" customHeight="1" x14ac:dyDescent="0.15">
      <c r="A29" s="272"/>
      <c r="B29" s="161"/>
      <c r="C29" s="173" t="s">
        <v>134</v>
      </c>
      <c r="D29" s="164">
        <v>28360000</v>
      </c>
      <c r="E29" s="164">
        <v>30500000</v>
      </c>
      <c r="F29" s="160">
        <f t="shared" si="2"/>
        <v>2140000</v>
      </c>
      <c r="G29" s="262"/>
    </row>
    <row r="30" spans="1:7" ht="21" customHeight="1" x14ac:dyDescent="0.15">
      <c r="A30" s="272"/>
      <c r="B30" s="161"/>
      <c r="C30" s="173" t="s">
        <v>77</v>
      </c>
      <c r="D30" s="164">
        <v>13401863</v>
      </c>
      <c r="E30" s="164">
        <v>11000000</v>
      </c>
      <c r="F30" s="160">
        <f t="shared" si="2"/>
        <v>-2401863</v>
      </c>
      <c r="G30" s="262"/>
    </row>
    <row r="31" spans="1:7" ht="21" customHeight="1" x14ac:dyDescent="0.15">
      <c r="A31" s="272"/>
      <c r="B31" s="161"/>
      <c r="C31" s="173" t="s">
        <v>81</v>
      </c>
      <c r="D31" s="164">
        <v>15000000</v>
      </c>
      <c r="E31" s="164">
        <v>15000000</v>
      </c>
      <c r="F31" s="160">
        <f t="shared" si="2"/>
        <v>0</v>
      </c>
      <c r="G31" s="262"/>
    </row>
    <row r="32" spans="1:7" ht="21" customHeight="1" x14ac:dyDescent="0.15">
      <c r="A32" s="272"/>
      <c r="B32" s="161"/>
      <c r="C32" s="173" t="s">
        <v>78</v>
      </c>
      <c r="D32" s="174">
        <v>22320000</v>
      </c>
      <c r="E32" s="174">
        <v>24870000</v>
      </c>
      <c r="F32" s="160">
        <f t="shared" si="2"/>
        <v>2550000</v>
      </c>
      <c r="G32" s="262"/>
    </row>
    <row r="33" spans="1:7" ht="21" customHeight="1" x14ac:dyDescent="0.15">
      <c r="A33" s="272"/>
      <c r="B33" s="161"/>
      <c r="C33" s="173" t="s">
        <v>80</v>
      </c>
      <c r="D33" s="164">
        <v>15600000</v>
      </c>
      <c r="E33" s="164">
        <v>15600000</v>
      </c>
      <c r="F33" s="175">
        <f t="shared" si="2"/>
        <v>0</v>
      </c>
      <c r="G33" s="265"/>
    </row>
    <row r="34" spans="1:7" ht="21" customHeight="1" x14ac:dyDescent="0.15">
      <c r="A34" s="272"/>
      <c r="B34" s="161"/>
      <c r="C34" s="173" t="s">
        <v>135</v>
      </c>
      <c r="D34" s="164">
        <v>26850000</v>
      </c>
      <c r="E34" s="164">
        <v>28325000</v>
      </c>
      <c r="F34" s="164">
        <f t="shared" si="2"/>
        <v>1475000</v>
      </c>
      <c r="G34" s="264"/>
    </row>
    <row r="35" spans="1:7" ht="21" customHeight="1" x14ac:dyDescent="0.15">
      <c r="A35" s="272"/>
      <c r="B35" s="161"/>
      <c r="C35" s="173" t="s">
        <v>133</v>
      </c>
      <c r="D35" s="164">
        <v>22234193</v>
      </c>
      <c r="E35" s="164">
        <v>20000000</v>
      </c>
      <c r="F35" s="164">
        <f t="shared" si="2"/>
        <v>-2234193</v>
      </c>
      <c r="G35" s="264"/>
    </row>
    <row r="36" spans="1:7" ht="21" customHeight="1" x14ac:dyDescent="0.15">
      <c r="A36" s="272"/>
      <c r="B36" s="161"/>
      <c r="C36" s="173" t="s">
        <v>144</v>
      </c>
      <c r="D36" s="164">
        <v>7000000</v>
      </c>
      <c r="E36" s="164">
        <v>7000000</v>
      </c>
      <c r="F36" s="164">
        <f t="shared" si="2"/>
        <v>0</v>
      </c>
      <c r="G36" s="264"/>
    </row>
    <row r="37" spans="1:7" ht="21" customHeight="1" x14ac:dyDescent="0.15">
      <c r="A37" s="272"/>
      <c r="B37" s="161"/>
      <c r="C37" s="173" t="s">
        <v>145</v>
      </c>
      <c r="D37" s="164">
        <v>10564000</v>
      </c>
      <c r="E37" s="164">
        <v>10867000</v>
      </c>
      <c r="F37" s="164">
        <f t="shared" si="2"/>
        <v>303000</v>
      </c>
      <c r="G37" s="264"/>
    </row>
    <row r="38" spans="1:7" ht="21" customHeight="1" x14ac:dyDescent="0.15">
      <c r="A38" s="272"/>
      <c r="B38" s="161"/>
      <c r="C38" s="173" t="s">
        <v>82</v>
      </c>
      <c r="D38" s="164">
        <v>10000000</v>
      </c>
      <c r="E38" s="164">
        <v>10000000</v>
      </c>
      <c r="F38" s="164">
        <f t="shared" si="2"/>
        <v>0</v>
      </c>
      <c r="G38" s="264"/>
    </row>
    <row r="39" spans="1:7" ht="21" customHeight="1" x14ac:dyDescent="0.15">
      <c r="A39" s="272"/>
      <c r="B39" s="161"/>
      <c r="C39" s="176" t="s">
        <v>142</v>
      </c>
      <c r="D39" s="164">
        <v>3000000</v>
      </c>
      <c r="E39" s="164">
        <v>3000000</v>
      </c>
      <c r="F39" s="164">
        <f t="shared" si="2"/>
        <v>0</v>
      </c>
      <c r="G39" s="264"/>
    </row>
    <row r="40" spans="1:7" ht="21" customHeight="1" x14ac:dyDescent="0.15">
      <c r="A40" s="272"/>
      <c r="B40" s="161"/>
      <c r="C40" s="177" t="s">
        <v>76</v>
      </c>
      <c r="D40" s="164">
        <v>110100000</v>
      </c>
      <c r="E40" s="164">
        <v>120000000</v>
      </c>
      <c r="F40" s="164">
        <f t="shared" si="2"/>
        <v>9900000</v>
      </c>
      <c r="G40" s="264"/>
    </row>
    <row r="41" spans="1:7" ht="21" customHeight="1" x14ac:dyDescent="0.15">
      <c r="A41" s="272"/>
      <c r="B41" s="161"/>
      <c r="C41" s="178" t="s">
        <v>79</v>
      </c>
      <c r="D41" s="164">
        <v>63007000</v>
      </c>
      <c r="E41" s="164">
        <v>60514000</v>
      </c>
      <c r="F41" s="164">
        <f t="shared" si="2"/>
        <v>-2493000</v>
      </c>
      <c r="G41" s="266"/>
    </row>
    <row r="42" spans="1:7" ht="21" customHeight="1" x14ac:dyDescent="0.15">
      <c r="A42" s="272"/>
      <c r="B42" s="161"/>
      <c r="C42" s="179" t="s">
        <v>127</v>
      </c>
      <c r="D42" s="180">
        <v>10000000</v>
      </c>
      <c r="E42" s="180">
        <v>10000000</v>
      </c>
      <c r="F42" s="235">
        <f t="shared" si="2"/>
        <v>0</v>
      </c>
      <c r="G42" s="265"/>
    </row>
    <row r="43" spans="1:7" ht="21" customHeight="1" x14ac:dyDescent="0.15">
      <c r="A43" s="272"/>
      <c r="B43" s="161"/>
      <c r="C43" s="179" t="s">
        <v>146</v>
      </c>
      <c r="D43" s="180">
        <v>2000000</v>
      </c>
      <c r="E43" s="180">
        <v>2400000</v>
      </c>
      <c r="F43" s="164">
        <f t="shared" si="2"/>
        <v>400000</v>
      </c>
      <c r="G43" s="264"/>
    </row>
    <row r="44" spans="1:7" ht="21" customHeight="1" x14ac:dyDescent="0.15">
      <c r="A44" s="272"/>
      <c r="B44" s="161"/>
      <c r="C44" s="179" t="s">
        <v>137</v>
      </c>
      <c r="D44" s="164">
        <v>4400000</v>
      </c>
      <c r="E44" s="164">
        <v>4400000</v>
      </c>
      <c r="F44" s="164">
        <f t="shared" si="2"/>
        <v>0</v>
      </c>
      <c r="G44" s="264"/>
    </row>
    <row r="45" spans="1:7" ht="21" customHeight="1" x14ac:dyDescent="0.15">
      <c r="A45" s="272"/>
      <c r="B45" s="161"/>
      <c r="C45" s="179" t="s">
        <v>147</v>
      </c>
      <c r="D45" s="164">
        <v>0</v>
      </c>
      <c r="E45" s="164">
        <v>3000000</v>
      </c>
      <c r="F45" s="164">
        <f t="shared" si="2"/>
        <v>3000000</v>
      </c>
      <c r="G45" s="264" t="s">
        <v>172</v>
      </c>
    </row>
    <row r="46" spans="1:7" ht="21" customHeight="1" x14ac:dyDescent="0.15">
      <c r="A46" s="272"/>
      <c r="B46" s="161"/>
      <c r="C46" s="179" t="s">
        <v>139</v>
      </c>
      <c r="D46" s="164">
        <v>0</v>
      </c>
      <c r="E46" s="164">
        <v>43420000</v>
      </c>
      <c r="F46" s="164">
        <f t="shared" si="2"/>
        <v>43420000</v>
      </c>
      <c r="G46" s="267" t="s">
        <v>177</v>
      </c>
    </row>
    <row r="47" spans="1:7" ht="21" customHeight="1" x14ac:dyDescent="0.15">
      <c r="A47" s="272"/>
      <c r="B47" s="161"/>
      <c r="C47" s="179" t="s">
        <v>140</v>
      </c>
      <c r="D47" s="164">
        <v>0</v>
      </c>
      <c r="E47" s="164">
        <v>30649000</v>
      </c>
      <c r="F47" s="164">
        <f t="shared" si="2"/>
        <v>30649000</v>
      </c>
      <c r="G47" s="267" t="s">
        <v>177</v>
      </c>
    </row>
    <row r="48" spans="1:7" ht="22.5" customHeight="1" x14ac:dyDescent="0.15">
      <c r="A48" s="334" t="s">
        <v>128</v>
      </c>
      <c r="B48" s="335"/>
      <c r="C48" s="336"/>
      <c r="D48" s="167">
        <f>SUM(D22:D47)</f>
        <v>718002056</v>
      </c>
      <c r="E48" s="167">
        <f>SUM(E22:E47)</f>
        <v>831065000</v>
      </c>
      <c r="F48" s="167">
        <f>SUM(F22:F47)</f>
        <v>113062944</v>
      </c>
      <c r="G48" s="263"/>
    </row>
    <row r="49" spans="1:7" ht="25.5" customHeight="1" x14ac:dyDescent="0.15">
      <c r="A49" s="341" t="s">
        <v>85</v>
      </c>
      <c r="B49" s="341" t="s">
        <v>85</v>
      </c>
      <c r="C49" s="156" t="s">
        <v>165</v>
      </c>
      <c r="D49" s="164">
        <v>44762828</v>
      </c>
      <c r="E49" s="164">
        <v>30319512</v>
      </c>
      <c r="F49" s="164"/>
      <c r="G49" s="264"/>
    </row>
    <row r="50" spans="1:7" ht="25.5" customHeight="1" x14ac:dyDescent="0.15">
      <c r="A50" s="343"/>
      <c r="B50" s="343"/>
      <c r="C50" s="156" t="s">
        <v>166</v>
      </c>
      <c r="D50" s="164">
        <v>0</v>
      </c>
      <c r="E50" s="164">
        <v>1540282</v>
      </c>
      <c r="F50" s="164">
        <f>SUM(D50-E50)</f>
        <v>-1540282</v>
      </c>
      <c r="G50" s="265"/>
    </row>
    <row r="51" spans="1:7" ht="25.5" customHeight="1" x14ac:dyDescent="0.15">
      <c r="A51" s="363" t="s">
        <v>103</v>
      </c>
      <c r="B51" s="364"/>
      <c r="C51" s="365"/>
      <c r="D51" s="167">
        <f>SUM(D49:D50)</f>
        <v>44762828</v>
      </c>
      <c r="E51" s="167">
        <f>SUM(E49:E50)</f>
        <v>31859794</v>
      </c>
      <c r="F51" s="167">
        <f>SUM(F49:F50)</f>
        <v>-1540282</v>
      </c>
      <c r="G51" s="263"/>
    </row>
    <row r="52" spans="1:7" ht="25.5" customHeight="1" x14ac:dyDescent="0.15">
      <c r="A52" s="270" t="s">
        <v>1</v>
      </c>
      <c r="B52" s="206"/>
      <c r="C52" s="204" t="s">
        <v>1</v>
      </c>
      <c r="D52" s="205">
        <v>0</v>
      </c>
      <c r="E52" s="205">
        <v>1000000</v>
      </c>
      <c r="F52" s="164">
        <v>0</v>
      </c>
      <c r="G52" s="264"/>
    </row>
    <row r="53" spans="1:7" ht="25.5" customHeight="1" x14ac:dyDescent="0.15">
      <c r="A53" s="363" t="s">
        <v>103</v>
      </c>
      <c r="B53" s="364"/>
      <c r="C53" s="365"/>
      <c r="D53" s="167">
        <f>SUM(D52)</f>
        <v>0</v>
      </c>
      <c r="E53" s="167">
        <f>SUM(E52)</f>
        <v>1000000</v>
      </c>
      <c r="F53" s="167">
        <f>SUM(F52)</f>
        <v>0</v>
      </c>
      <c r="G53" s="263"/>
    </row>
    <row r="54" spans="1:7" ht="25.5" customHeight="1" x14ac:dyDescent="0.15">
      <c r="A54" s="366" t="s">
        <v>129</v>
      </c>
      <c r="B54" s="366"/>
      <c r="C54" s="366"/>
      <c r="D54" s="268">
        <f>SUM(D18,D21,D48,D51,D53)</f>
        <v>1067242671</v>
      </c>
      <c r="E54" s="268">
        <f>SUM(E18,E21,E48,E51,E53)</f>
        <v>1171524794</v>
      </c>
      <c r="F54" s="268">
        <f>E54-D54</f>
        <v>104282123</v>
      </c>
      <c r="G54" s="269"/>
    </row>
    <row r="55" spans="1:7" x14ac:dyDescent="0.15">
      <c r="D55" s="181"/>
    </row>
  </sheetData>
  <mergeCells count="12">
    <mergeCell ref="G2:G3"/>
    <mergeCell ref="A51:C51"/>
    <mergeCell ref="A54:C54"/>
    <mergeCell ref="A49:A50"/>
    <mergeCell ref="B49:B50"/>
    <mergeCell ref="A53:C53"/>
    <mergeCell ref="A48:C48"/>
    <mergeCell ref="A2:C2"/>
    <mergeCell ref="D2:E2"/>
    <mergeCell ref="F2:F3"/>
    <mergeCell ref="A18:C18"/>
    <mergeCell ref="A21:C21"/>
  </mergeCells>
  <phoneticPr fontId="3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78" orientation="portrait" r:id="rId1"/>
  <rowBreaks count="1" manualBreakCount="1">
    <brk id="2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표지</vt:lpstr>
      <vt:lpstr>예산총칙</vt:lpstr>
      <vt:lpstr>2020년 예산 총괄표</vt:lpstr>
      <vt:lpstr>세입 명세서</vt:lpstr>
      <vt:lpstr>세출 명세서</vt:lpstr>
      <vt:lpstr>'2020년 예산 총괄표'!Print_Area</vt:lpstr>
      <vt:lpstr>'세입 명세서'!Print_Area</vt:lpstr>
      <vt:lpstr>'세출 명세서'!Print_Area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2020-04-17T04:35:14Z</cp:lastPrinted>
  <dcterms:created xsi:type="dcterms:W3CDTF">2004-12-10T02:55:32Z</dcterms:created>
  <dcterms:modified xsi:type="dcterms:W3CDTF">2020-04-17T04:57:21Z</dcterms:modified>
</cp:coreProperties>
</file>