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공유\★재단요청\예산승인\2021년 예산\"/>
    </mc:Choice>
  </mc:AlternateContent>
  <bookViews>
    <workbookView xWindow="3060" yWindow="-165" windowWidth="24660" windowHeight="12165" activeTab="1"/>
  </bookViews>
  <sheets>
    <sheet name="다문화가족지원센터 " sheetId="8" r:id="rId1"/>
    <sheet name="건강가정지원센터" sheetId="11" r:id="rId2"/>
    <sheet name="아이돌봄지원사업" sheetId="10" r:id="rId3"/>
  </sheets>
  <externalReferences>
    <externalReference r:id="rId4"/>
  </externalReferences>
  <definedNames>
    <definedName name="_xlnm.Print_Area" localSheetId="1">건강가정지원센터!$A$1:$L$64</definedName>
    <definedName name="_xlnm.Print_Area" localSheetId="2">아이돌봄지원사업!$A$1:$L$32</definedName>
  </definedNames>
  <calcPr calcId="152511"/>
</workbook>
</file>

<file path=xl/calcChain.xml><?xml version="1.0" encoding="utf-8"?>
<calcChain xmlns="http://schemas.openxmlformats.org/spreadsheetml/2006/main">
  <c r="L64" i="11" l="1"/>
  <c r="L63" i="11"/>
  <c r="K63" i="11"/>
  <c r="K62" i="11"/>
  <c r="L62" i="11" s="1"/>
  <c r="L61" i="11"/>
  <c r="K60" i="11"/>
  <c r="K59" i="11" s="1"/>
  <c r="L59" i="11" s="1"/>
  <c r="L58" i="11"/>
  <c r="K57" i="11"/>
  <c r="L57" i="11" s="1"/>
  <c r="L56" i="11"/>
  <c r="L55" i="11"/>
  <c r="L54" i="11"/>
  <c r="L53" i="11"/>
  <c r="K53" i="11"/>
  <c r="L52" i="11"/>
  <c r="L51" i="11"/>
  <c r="L50" i="11"/>
  <c r="L49" i="11"/>
  <c r="L48" i="11"/>
  <c r="L47" i="11"/>
  <c r="L46" i="11"/>
  <c r="L45" i="11" s="1"/>
  <c r="K45" i="11"/>
  <c r="L44" i="11"/>
  <c r="L43" i="11"/>
  <c r="L42" i="11"/>
  <c r="L41" i="11"/>
  <c r="L40" i="11"/>
  <c r="L39" i="11"/>
  <c r="K39" i="11"/>
  <c r="L38" i="11"/>
  <c r="K37" i="11"/>
  <c r="L37" i="11" s="1"/>
  <c r="L36" i="11"/>
  <c r="L35" i="11"/>
  <c r="L34" i="11"/>
  <c r="L33" i="11"/>
  <c r="K33" i="11"/>
  <c r="L32" i="11"/>
  <c r="L31" i="11"/>
  <c r="L30" i="11"/>
  <c r="L29" i="11"/>
  <c r="L28" i="11"/>
  <c r="K27" i="11"/>
  <c r="L27" i="11" s="1"/>
  <c r="L25" i="11"/>
  <c r="L24" i="11"/>
  <c r="K24" i="11"/>
  <c r="K23" i="11"/>
  <c r="L23" i="11" s="1"/>
  <c r="F23" i="11"/>
  <c r="L22" i="11"/>
  <c r="E22" i="11"/>
  <c r="F22" i="11" s="1"/>
  <c r="L21" i="11"/>
  <c r="L20" i="11"/>
  <c r="F20" i="11"/>
  <c r="L19" i="11"/>
  <c r="F19" i="11"/>
  <c r="L18" i="11"/>
  <c r="F18" i="11"/>
  <c r="E18" i="11"/>
  <c r="L17" i="11"/>
  <c r="E17" i="11"/>
  <c r="F17" i="11" s="1"/>
  <c r="L16" i="11"/>
  <c r="K16" i="11"/>
  <c r="F16" i="11"/>
  <c r="L15" i="11"/>
  <c r="F15" i="11"/>
  <c r="E15" i="11"/>
  <c r="L14" i="11"/>
  <c r="F14" i="11"/>
  <c r="E14" i="11"/>
  <c r="K13" i="11"/>
  <c r="L13" i="11" s="1"/>
  <c r="L6" i="11" s="1"/>
  <c r="F13" i="11"/>
  <c r="L12" i="11"/>
  <c r="F12" i="11"/>
  <c r="L11" i="11"/>
  <c r="F11" i="11"/>
  <c r="E11" i="11"/>
  <c r="L10" i="11"/>
  <c r="E10" i="11"/>
  <c r="F10" i="11" s="1"/>
  <c r="L9" i="11"/>
  <c r="F9" i="11"/>
  <c r="L8" i="11"/>
  <c r="F8" i="11"/>
  <c r="L7" i="11"/>
  <c r="K7" i="11"/>
  <c r="E7" i="11"/>
  <c r="F7" i="11" s="1"/>
  <c r="E6" i="11"/>
  <c r="F6" i="11" s="1"/>
  <c r="K6" i="11" l="1"/>
  <c r="E21" i="11"/>
  <c r="K26" i="11"/>
  <c r="L26" i="11" s="1"/>
  <c r="L60" i="11"/>
  <c r="F21" i="11" l="1"/>
  <c r="E5" i="11"/>
  <c r="F5" i="11" s="1"/>
  <c r="K5" i="11"/>
  <c r="L5" i="11" s="1"/>
  <c r="K32" i="10" l="1"/>
  <c r="L32" i="10" s="1"/>
  <c r="J32" i="10"/>
  <c r="J31" i="10" s="1"/>
  <c r="J30" i="10" s="1"/>
  <c r="K29" i="10"/>
  <c r="L29" i="10" s="1"/>
  <c r="J29" i="10"/>
  <c r="K28" i="10"/>
  <c r="L28" i="10" s="1"/>
  <c r="J28" i="10"/>
  <c r="K27" i="10"/>
  <c r="L27" i="10" s="1"/>
  <c r="J27" i="10"/>
  <c r="J25" i="10" s="1"/>
  <c r="L26" i="10"/>
  <c r="K26" i="10"/>
  <c r="J26" i="10"/>
  <c r="K25" i="10"/>
  <c r="L25" i="10" s="1"/>
  <c r="K24" i="10"/>
  <c r="J24" i="10"/>
  <c r="L23" i="10"/>
  <c r="K23" i="10"/>
  <c r="J23" i="10"/>
  <c r="K22" i="10"/>
  <c r="L22" i="10" s="1"/>
  <c r="J22" i="10"/>
  <c r="J21" i="10"/>
  <c r="K20" i="10"/>
  <c r="J20" i="10"/>
  <c r="L20" i="10" s="1"/>
  <c r="L19" i="10"/>
  <c r="K19" i="10"/>
  <c r="J19" i="10"/>
  <c r="E19" i="10"/>
  <c r="E18" i="10" s="1"/>
  <c r="D19" i="10"/>
  <c r="D18" i="10" s="1"/>
  <c r="D17" i="10" s="1"/>
  <c r="K18" i="10"/>
  <c r="L18" i="10" s="1"/>
  <c r="J18" i="10"/>
  <c r="L17" i="10"/>
  <c r="K17" i="10"/>
  <c r="J17" i="10"/>
  <c r="K16" i="10"/>
  <c r="L16" i="10" s="1"/>
  <c r="J16" i="10"/>
  <c r="E16" i="10"/>
  <c r="F16" i="10" s="1"/>
  <c r="D16" i="10"/>
  <c r="L15" i="10"/>
  <c r="K15" i="10"/>
  <c r="J15" i="10"/>
  <c r="E15" i="10"/>
  <c r="E14" i="10" s="1"/>
  <c r="D15" i="10"/>
  <c r="D14" i="10" s="1"/>
  <c r="D13" i="10" s="1"/>
  <c r="K14" i="10"/>
  <c r="L14" i="10" s="1"/>
  <c r="J14" i="10"/>
  <c r="L13" i="10"/>
  <c r="K13" i="10"/>
  <c r="J13" i="10"/>
  <c r="K12" i="10"/>
  <c r="L12" i="10" s="1"/>
  <c r="J12" i="10"/>
  <c r="E12" i="10"/>
  <c r="F12" i="10" s="1"/>
  <c r="D12" i="10"/>
  <c r="L11" i="10"/>
  <c r="K11" i="10"/>
  <c r="J11" i="10"/>
  <c r="E11" i="10"/>
  <c r="E10" i="10" s="1"/>
  <c r="F10" i="10" s="1"/>
  <c r="D11" i="10"/>
  <c r="K10" i="10"/>
  <c r="L10" i="10" s="1"/>
  <c r="J10" i="10"/>
  <c r="J9" i="10" s="1"/>
  <c r="D10" i="10"/>
  <c r="E9" i="10"/>
  <c r="F9" i="10" s="1"/>
  <c r="K8" i="10"/>
  <c r="L8" i="10" s="1"/>
  <c r="J8" i="10"/>
  <c r="J7" i="10" s="1"/>
  <c r="F8" i="10"/>
  <c r="E8" i="10"/>
  <c r="D8" i="10"/>
  <c r="K7" i="10"/>
  <c r="D7" i="10"/>
  <c r="K6" i="10"/>
  <c r="D6" i="10"/>
  <c r="E17" i="10" l="1"/>
  <c r="F17" i="10" s="1"/>
  <c r="F18" i="10"/>
  <c r="L7" i="10"/>
  <c r="J6" i="10"/>
  <c r="J5" i="10" s="1"/>
  <c r="D5" i="10"/>
  <c r="E13" i="10"/>
  <c r="F13" i="10" s="1"/>
  <c r="F14" i="10"/>
  <c r="E7" i="10"/>
  <c r="F11" i="10"/>
  <c r="F15" i="10"/>
  <c r="F19" i="10"/>
  <c r="K21" i="10"/>
  <c r="K31" i="10"/>
  <c r="L58" i="8"/>
  <c r="L21" i="10" l="1"/>
  <c r="K9" i="10"/>
  <c r="L6" i="10"/>
  <c r="L31" i="10"/>
  <c r="K30" i="10"/>
  <c r="L30" i="10" s="1"/>
  <c r="E6" i="10"/>
  <c r="F7" i="10"/>
  <c r="K57" i="8"/>
  <c r="L57" i="8" s="1"/>
  <c r="J57" i="8"/>
  <c r="J56" i="8"/>
  <c r="L55" i="8"/>
  <c r="K54" i="8"/>
  <c r="K53" i="8" s="1"/>
  <c r="J54" i="8"/>
  <c r="J53" i="8" s="1"/>
  <c r="L52" i="8"/>
  <c r="L51" i="8"/>
  <c r="L50" i="8" s="1"/>
  <c r="K50" i="8"/>
  <c r="J50" i="8"/>
  <c r="L49" i="8"/>
  <c r="L48" i="8" s="1"/>
  <c r="K48" i="8"/>
  <c r="J48" i="8"/>
  <c r="L47" i="8"/>
  <c r="L45" i="8"/>
  <c r="K44" i="8"/>
  <c r="J44" i="8"/>
  <c r="L43" i="8"/>
  <c r="L42" i="8"/>
  <c r="L41" i="8"/>
  <c r="L40" i="8"/>
  <c r="L39" i="8"/>
  <c r="L38" i="8"/>
  <c r="K37" i="8"/>
  <c r="J37" i="8"/>
  <c r="L36" i="8"/>
  <c r="L35" i="8"/>
  <c r="L34" i="8"/>
  <c r="L33" i="8"/>
  <c r="L32" i="8"/>
  <c r="L31" i="8" s="1"/>
  <c r="K31" i="8"/>
  <c r="J31" i="8"/>
  <c r="L30" i="8"/>
  <c r="L29" i="8"/>
  <c r="F29" i="8"/>
  <c r="L28" i="8"/>
  <c r="F28" i="8"/>
  <c r="L27" i="8"/>
  <c r="E27" i="8"/>
  <c r="D27" i="8"/>
  <c r="D26" i="8" s="1"/>
  <c r="L26" i="8"/>
  <c r="E26" i="8"/>
  <c r="L25" i="8"/>
  <c r="F25" i="8"/>
  <c r="L24" i="8"/>
  <c r="F24" i="8"/>
  <c r="L23" i="8"/>
  <c r="E23" i="8"/>
  <c r="D23" i="8"/>
  <c r="D22" i="8" s="1"/>
  <c r="L22" i="8"/>
  <c r="E22" i="8"/>
  <c r="L21" i="8"/>
  <c r="L20" i="8" s="1"/>
  <c r="L19" i="8" s="1"/>
  <c r="F21" i="8"/>
  <c r="K20" i="8"/>
  <c r="J20" i="8"/>
  <c r="F20" i="8"/>
  <c r="K19" i="8"/>
  <c r="E19" i="8"/>
  <c r="F19" i="8" s="1"/>
  <c r="D19" i="8"/>
  <c r="L18" i="8"/>
  <c r="D18" i="8"/>
  <c r="L17" i="8"/>
  <c r="F17" i="8"/>
  <c r="L16" i="8"/>
  <c r="F16" i="8"/>
  <c r="L15" i="8"/>
  <c r="E15" i="8"/>
  <c r="F15" i="8" s="1"/>
  <c r="D15" i="8"/>
  <c r="L14" i="8"/>
  <c r="D14" i="8"/>
  <c r="K13" i="8"/>
  <c r="J13" i="8"/>
  <c r="F13" i="8"/>
  <c r="L12" i="8"/>
  <c r="F12" i="8"/>
  <c r="L11" i="8"/>
  <c r="E11" i="8"/>
  <c r="D11" i="8"/>
  <c r="D10" i="8" s="1"/>
  <c r="L10" i="8"/>
  <c r="E10" i="8"/>
  <c r="L9" i="8"/>
  <c r="F9" i="8"/>
  <c r="L8" i="8"/>
  <c r="F8" i="8"/>
  <c r="K7" i="8"/>
  <c r="J7" i="8"/>
  <c r="L7" i="8" s="1"/>
  <c r="E7" i="8"/>
  <c r="E6" i="8" s="1"/>
  <c r="D7" i="8"/>
  <c r="D6" i="8" s="1"/>
  <c r="K6" i="8"/>
  <c r="J6" i="8"/>
  <c r="L53" i="8" l="1"/>
  <c r="D5" i="8"/>
  <c r="L13" i="8"/>
  <c r="E18" i="8"/>
  <c r="F18" i="8" s="1"/>
  <c r="F23" i="8"/>
  <c r="K56" i="8"/>
  <c r="L56" i="8" s="1"/>
  <c r="F22" i="8"/>
  <c r="J19" i="8"/>
  <c r="J5" i="8" s="1"/>
  <c r="L54" i="8"/>
  <c r="F10" i="8"/>
  <c r="F26" i="8"/>
  <c r="F11" i="8"/>
  <c r="E14" i="8"/>
  <c r="F14" i="8" s="1"/>
  <c r="F27" i="8"/>
  <c r="L37" i="8"/>
  <c r="L44" i="8"/>
  <c r="F6" i="10"/>
  <c r="E5" i="10"/>
  <c r="L9" i="10"/>
  <c r="K5" i="10"/>
  <c r="L5" i="10" s="1"/>
  <c r="F6" i="8"/>
  <c r="E5" i="8"/>
  <c r="F5" i="8" s="1"/>
  <c r="F7" i="8"/>
  <c r="L6" i="8"/>
  <c r="K5" i="8" l="1"/>
  <c r="L5" i="8" s="1"/>
  <c r="F5" i="10"/>
</calcChain>
</file>

<file path=xl/sharedStrings.xml><?xml version="1.0" encoding="utf-8"?>
<sst xmlns="http://schemas.openxmlformats.org/spreadsheetml/2006/main" count="247" uniqueCount="205">
  <si>
    <t>(단위:원)</t>
    <phoneticPr fontId="9" type="noConversion"/>
  </si>
  <si>
    <t>관</t>
    <phoneticPr fontId="12" type="noConversion"/>
  </si>
  <si>
    <t>목</t>
    <phoneticPr fontId="12" type="noConversion"/>
  </si>
  <si>
    <t>총계</t>
    <phoneticPr fontId="12" type="noConversion"/>
  </si>
  <si>
    <t>보조금수입</t>
    <phoneticPr fontId="12" type="noConversion"/>
  </si>
  <si>
    <t>전년도이월금</t>
    <phoneticPr fontId="12" type="noConversion"/>
  </si>
  <si>
    <t>기타운영비</t>
    <phoneticPr fontId="9" type="noConversion"/>
  </si>
  <si>
    <t>가족관계사업비</t>
    <phoneticPr fontId="9" type="noConversion"/>
  </si>
  <si>
    <t>외부사업비</t>
    <phoneticPr fontId="9" type="noConversion"/>
  </si>
  <si>
    <t>찾아가는상담사업비</t>
  </si>
  <si>
    <t>종로구사업비</t>
  </si>
  <si>
    <t>증감
(B)-(A)</t>
    <phoneticPr fontId="12" type="noConversion"/>
  </si>
  <si>
    <t>항</t>
    <phoneticPr fontId="12" type="noConversion"/>
  </si>
  <si>
    <t>사무비</t>
    <phoneticPr fontId="12" type="noConversion"/>
  </si>
  <si>
    <t>인건비</t>
    <phoneticPr fontId="12" type="noConversion"/>
  </si>
  <si>
    <t>시군구보조금</t>
    <phoneticPr fontId="12" type="noConversion"/>
  </si>
  <si>
    <t>회의비</t>
    <phoneticPr fontId="12" type="noConversion"/>
  </si>
  <si>
    <t>운영비</t>
    <phoneticPr fontId="12" type="noConversion"/>
  </si>
  <si>
    <t>여비</t>
    <phoneticPr fontId="12" type="noConversion"/>
  </si>
  <si>
    <t>기타잡수입</t>
    <phoneticPr fontId="12" type="noConversion"/>
  </si>
  <si>
    <t>수용비및수수료</t>
    <phoneticPr fontId="12" type="noConversion"/>
  </si>
  <si>
    <t>이월금</t>
    <phoneticPr fontId="12" type="noConversion"/>
  </si>
  <si>
    <t>제세공과금</t>
    <phoneticPr fontId="12" type="noConversion"/>
  </si>
  <si>
    <t>차량비</t>
    <phoneticPr fontId="9" type="noConversion"/>
  </si>
  <si>
    <t>사업비</t>
    <phoneticPr fontId="12" type="noConversion"/>
  </si>
  <si>
    <t>사업비</t>
    <phoneticPr fontId="9" type="noConversion"/>
  </si>
  <si>
    <t>가족과함께하는지역공동체사업비</t>
    <phoneticPr fontId="9" type="noConversion"/>
  </si>
  <si>
    <t>반환금</t>
    <phoneticPr fontId="8" type="noConversion"/>
  </si>
  <si>
    <t>가족생활사업비</t>
    <phoneticPr fontId="8" type="noConversion"/>
  </si>
  <si>
    <t>가족학교운영사업비</t>
    <phoneticPr fontId="9" type="noConversion"/>
  </si>
  <si>
    <t>운영사업비</t>
    <phoneticPr fontId="8" type="noConversion"/>
  </si>
  <si>
    <t>예비부부교실사업비</t>
    <phoneticPr fontId="8" type="noConversion"/>
  </si>
  <si>
    <t>아동기부모교실사업비</t>
    <phoneticPr fontId="8" type="noConversion"/>
  </si>
  <si>
    <t>청소년기부모교실사업비</t>
    <phoneticPr fontId="8" type="noConversion"/>
  </si>
  <si>
    <t>찾아가는아버지교실사업비</t>
    <phoneticPr fontId="8" type="noConversion"/>
  </si>
  <si>
    <t>재산조성비</t>
  </si>
  <si>
    <t>시설비</t>
  </si>
  <si>
    <t>자산취득비</t>
  </si>
  <si>
    <t>품앗이사업비</t>
    <phoneticPr fontId="8" type="noConversion"/>
  </si>
  <si>
    <t>지정후원금</t>
    <phoneticPr fontId="12" type="noConversion"/>
  </si>
  <si>
    <t>종사협지원사업비</t>
    <phoneticPr fontId="8" type="noConversion"/>
  </si>
  <si>
    <t>한국YMCA전국연맹지원사업비</t>
    <phoneticPr fontId="8" type="noConversion"/>
  </si>
  <si>
    <t>후원사업비</t>
    <phoneticPr fontId="12" type="noConversion"/>
  </si>
  <si>
    <t>2020년예산
(A)</t>
    <phoneticPr fontId="12" type="noConversion"/>
  </si>
  <si>
    <t>공간운영사업비</t>
    <phoneticPr fontId="8" type="noConversion"/>
  </si>
  <si>
    <t>인건비사업비</t>
    <phoneticPr fontId="8" type="noConversion"/>
  </si>
  <si>
    <t>패밀리셰프사업비</t>
    <phoneticPr fontId="8" type="noConversion"/>
  </si>
  <si>
    <t>교육청지원사업</t>
    <phoneticPr fontId="8" type="noConversion"/>
  </si>
  <si>
    <t>의료비지원후원사업비</t>
    <phoneticPr fontId="12" type="noConversion"/>
  </si>
  <si>
    <t>□ 2021년도 세입·세출 예산</t>
    <phoneticPr fontId="8" type="noConversion"/>
  </si>
  <si>
    <t>2021예산
(B)</t>
    <phoneticPr fontId="12" type="noConversion"/>
  </si>
  <si>
    <t>□ 2021년도 세입·세출 예산</t>
    <phoneticPr fontId="8" type="noConversion"/>
  </si>
  <si>
    <t xml:space="preserve"> □ 종로구건강가정다문화가족지원센터(다문화가족지원센터)</t>
    <phoneticPr fontId="12" type="noConversion"/>
  </si>
  <si>
    <t>목</t>
    <phoneticPr fontId="12" type="noConversion"/>
  </si>
  <si>
    <t>2020년예산
(A)</t>
    <phoneticPr fontId="12" type="noConversion"/>
  </si>
  <si>
    <t>2021년예산
(B)</t>
    <phoneticPr fontId="12" type="noConversion"/>
  </si>
  <si>
    <t>2020년예산
(A)</t>
    <phoneticPr fontId="12" type="noConversion"/>
  </si>
  <si>
    <t>총계</t>
    <phoneticPr fontId="12" type="noConversion"/>
  </si>
  <si>
    <t>사업수입</t>
    <phoneticPr fontId="12" type="noConversion"/>
  </si>
  <si>
    <t>사무비</t>
    <phoneticPr fontId="12" type="noConversion"/>
  </si>
  <si>
    <t>인건비</t>
    <phoneticPr fontId="12" type="noConversion"/>
  </si>
  <si>
    <t>한국어교육교재사업비</t>
    <phoneticPr fontId="12" type="noConversion"/>
  </si>
  <si>
    <t>급여</t>
    <phoneticPr fontId="12" type="noConversion"/>
  </si>
  <si>
    <t>방문교육본인부담금</t>
    <phoneticPr fontId="12" type="noConversion"/>
  </si>
  <si>
    <t>제수당</t>
    <phoneticPr fontId="12" type="noConversion"/>
  </si>
  <si>
    <t>보조금수입</t>
    <phoneticPr fontId="12" type="noConversion"/>
  </si>
  <si>
    <t>퇴직적립금</t>
    <phoneticPr fontId="12" type="noConversion"/>
  </si>
  <si>
    <t>사회보험부담금</t>
    <phoneticPr fontId="12" type="noConversion"/>
  </si>
  <si>
    <t>시군구보조금</t>
    <phoneticPr fontId="12" type="noConversion"/>
  </si>
  <si>
    <t>기타후생경비</t>
    <phoneticPr fontId="12" type="noConversion"/>
  </si>
  <si>
    <t>기타보조금</t>
    <phoneticPr fontId="12" type="noConversion"/>
  </si>
  <si>
    <t>운영비</t>
    <phoneticPr fontId="12" type="noConversion"/>
  </si>
  <si>
    <t>전입금</t>
    <phoneticPr fontId="12" type="noConversion"/>
  </si>
  <si>
    <t>여비</t>
    <phoneticPr fontId="12" type="noConversion"/>
  </si>
  <si>
    <t>수용비및수수료</t>
    <phoneticPr fontId="12" type="noConversion"/>
  </si>
  <si>
    <t>법인전입금</t>
    <phoneticPr fontId="12" type="noConversion"/>
  </si>
  <si>
    <t>공공요금</t>
    <phoneticPr fontId="12" type="noConversion"/>
  </si>
  <si>
    <t>법인전입금(후원금)</t>
    <phoneticPr fontId="12" type="noConversion"/>
  </si>
  <si>
    <t>제세공과금</t>
    <phoneticPr fontId="12" type="noConversion"/>
  </si>
  <si>
    <t>후원금수입</t>
    <phoneticPr fontId="12" type="noConversion"/>
  </si>
  <si>
    <t>기타운영비</t>
    <phoneticPr fontId="9" type="noConversion"/>
  </si>
  <si>
    <t>사업비</t>
    <phoneticPr fontId="12" type="noConversion"/>
  </si>
  <si>
    <t>지정후원금</t>
    <phoneticPr fontId="12" type="noConversion"/>
  </si>
  <si>
    <t>사업비</t>
    <phoneticPr fontId="9" type="noConversion"/>
  </si>
  <si>
    <t>비지정후원금</t>
    <phoneticPr fontId="12" type="noConversion"/>
  </si>
  <si>
    <t>가족관계사업비</t>
    <phoneticPr fontId="12" type="noConversion"/>
  </si>
  <si>
    <t>잡수입</t>
    <phoneticPr fontId="12" type="noConversion"/>
  </si>
  <si>
    <t>가족과함께하는지역공동체사업비</t>
    <phoneticPr fontId="12" type="noConversion"/>
  </si>
  <si>
    <t>사례관리사업비</t>
    <phoneticPr fontId="17" type="noConversion"/>
  </si>
  <si>
    <t>기타예금이자수입</t>
    <phoneticPr fontId="12" type="noConversion"/>
  </si>
  <si>
    <t>언어발달지원사업비</t>
    <phoneticPr fontId="12" type="noConversion"/>
  </si>
  <si>
    <t>기타잡수입</t>
    <phoneticPr fontId="12" type="noConversion"/>
  </si>
  <si>
    <t>방문교육사업비</t>
    <phoneticPr fontId="17" type="noConversion"/>
  </si>
  <si>
    <t>이월금</t>
    <phoneticPr fontId="12" type="noConversion"/>
  </si>
  <si>
    <t>한국어교육사업비</t>
    <phoneticPr fontId="17" type="noConversion"/>
  </si>
  <si>
    <t>한국어교육교재수입사업비</t>
    <phoneticPr fontId="17" type="noConversion"/>
  </si>
  <si>
    <t>전년도이월금</t>
    <phoneticPr fontId="12" type="noConversion"/>
  </si>
  <si>
    <t>외국인주민재난긴급생활지원사업비</t>
    <phoneticPr fontId="17" type="noConversion"/>
  </si>
  <si>
    <t>전년도이월금(후원금)</t>
    <phoneticPr fontId="12" type="noConversion"/>
  </si>
  <si>
    <t>강사비사업비</t>
    <phoneticPr fontId="17" type="noConversion"/>
  </si>
  <si>
    <t>자료제작사업비</t>
    <phoneticPr fontId="17" type="noConversion"/>
  </si>
  <si>
    <t>인건비사업비</t>
    <phoneticPr fontId="17" type="noConversion"/>
  </si>
  <si>
    <t>급여</t>
    <phoneticPr fontId="17" type="noConversion"/>
  </si>
  <si>
    <t>퇴직적립금</t>
    <phoneticPr fontId="17" type="noConversion"/>
  </si>
  <si>
    <t>사회보험부담금</t>
    <phoneticPr fontId="17" type="noConversion"/>
  </si>
  <si>
    <t>제수당</t>
    <phoneticPr fontId="17" type="noConversion"/>
  </si>
  <si>
    <t>기타후생경비</t>
    <phoneticPr fontId="17" type="noConversion"/>
  </si>
  <si>
    <t>운영비사업비</t>
    <phoneticPr fontId="17" type="noConversion"/>
  </si>
  <si>
    <t>여비</t>
    <phoneticPr fontId="17" type="noConversion"/>
  </si>
  <si>
    <t>수용비및수수료</t>
    <phoneticPr fontId="17" type="noConversion"/>
  </si>
  <si>
    <t>공공요금</t>
    <phoneticPr fontId="17" type="noConversion"/>
  </si>
  <si>
    <t>제세공과금</t>
    <phoneticPr fontId="17" type="noConversion"/>
  </si>
  <si>
    <t>차량비</t>
    <phoneticPr fontId="17" type="noConversion"/>
  </si>
  <si>
    <t>기타운영비</t>
    <phoneticPr fontId="17" type="noConversion"/>
  </si>
  <si>
    <t>외부지원사업비</t>
    <phoneticPr fontId="12" type="noConversion"/>
  </si>
  <si>
    <t>민관협치사업비</t>
    <phoneticPr fontId="12" type="noConversion"/>
  </si>
  <si>
    <t>서울시청지원사업비</t>
    <phoneticPr fontId="12" type="noConversion"/>
  </si>
  <si>
    <t>구청지원사업비(문화탐방 등)</t>
    <phoneticPr fontId="17" type="noConversion"/>
  </si>
  <si>
    <t>법인사업비</t>
    <phoneticPr fontId="12" type="noConversion"/>
  </si>
  <si>
    <t>결연후원사업비</t>
    <phoneticPr fontId="12" type="noConversion"/>
  </si>
  <si>
    <t>후원사업비</t>
    <phoneticPr fontId="12" type="noConversion"/>
  </si>
  <si>
    <t xml:space="preserve"> </t>
    <phoneticPr fontId="17" type="noConversion"/>
  </si>
  <si>
    <t>지정후원사업비</t>
    <phoneticPr fontId="12" type="noConversion"/>
  </si>
  <si>
    <t>비지정후원사업비</t>
    <phoneticPr fontId="12" type="noConversion"/>
  </si>
  <si>
    <t>잡지출</t>
    <phoneticPr fontId="12" type="noConversion"/>
  </si>
  <si>
    <t>잡지출</t>
    <phoneticPr fontId="9" type="noConversion"/>
  </si>
  <si>
    <t>예비비및기타</t>
    <phoneticPr fontId="9" type="noConversion"/>
  </si>
  <si>
    <t>반환금</t>
    <phoneticPr fontId="17" type="noConversion"/>
  </si>
  <si>
    <t xml:space="preserve"> □ 종로구건강가정다문화가족지원센터(아이돌봄지원사업)</t>
    <phoneticPr fontId="12" type="noConversion"/>
  </si>
  <si>
    <t>2020예산
(A)</t>
    <phoneticPr fontId="9" type="noConversion"/>
  </si>
  <si>
    <t>관</t>
    <phoneticPr fontId="12" type="noConversion"/>
  </si>
  <si>
    <t>퇴직적립금</t>
  </si>
  <si>
    <t>보험료사업비</t>
    <phoneticPr fontId="12" type="noConversion"/>
  </si>
  <si>
    <t>교육비사업비</t>
  </si>
  <si>
    <t>아이돌봄운영사업비</t>
    <phoneticPr fontId="12" type="noConversion"/>
  </si>
  <si>
    <t>행정부대경비</t>
  </si>
  <si>
    <t>□ 2021년도 세입세출 예산</t>
    <phoneticPr fontId="9" type="noConversion"/>
  </si>
  <si>
    <t>(단위:원)</t>
    <phoneticPr fontId="9" type="noConversion"/>
  </si>
  <si>
    <t>관</t>
    <phoneticPr fontId="12" type="noConversion"/>
  </si>
  <si>
    <t>항</t>
    <phoneticPr fontId="12" type="noConversion"/>
  </si>
  <si>
    <t>목</t>
    <phoneticPr fontId="12" type="noConversion"/>
  </si>
  <si>
    <t>2020예산
(A)</t>
    <phoneticPr fontId="9" type="noConversion"/>
  </si>
  <si>
    <t>증감
(B)-(A)</t>
    <phoneticPr fontId="12" type="noConversion"/>
  </si>
  <si>
    <t>2021예산
(B)</t>
    <phoneticPr fontId="12" type="noConversion"/>
  </si>
  <si>
    <t>총계</t>
    <phoneticPr fontId="12" type="noConversion"/>
  </si>
  <si>
    <t>제수당</t>
    <phoneticPr fontId="12" type="noConversion"/>
  </si>
  <si>
    <t>기타보조금</t>
    <phoneticPr fontId="12" type="noConversion"/>
  </si>
  <si>
    <t>사업비</t>
    <phoneticPr fontId="12" type="noConversion"/>
  </si>
  <si>
    <t>사업수입</t>
    <phoneticPr fontId="12" type="noConversion"/>
  </si>
  <si>
    <t>아이돌봄사업비</t>
    <phoneticPr fontId="12" type="noConversion"/>
  </si>
  <si>
    <t>돌보미지원사업비</t>
    <phoneticPr fontId="12" type="noConversion"/>
  </si>
  <si>
    <t>잡수입</t>
    <phoneticPr fontId="12" type="noConversion"/>
  </si>
  <si>
    <t>코로나19이용자특례수당</t>
    <phoneticPr fontId="12" type="noConversion"/>
  </si>
  <si>
    <t>잡수입</t>
    <phoneticPr fontId="12" type="noConversion"/>
  </si>
  <si>
    <t>기타예금이자수입</t>
    <phoneticPr fontId="12" type="noConversion"/>
  </si>
  <si>
    <t>이월금</t>
    <phoneticPr fontId="12" type="noConversion"/>
  </si>
  <si>
    <t>관리수당</t>
    <phoneticPr fontId="12" type="noConversion"/>
  </si>
  <si>
    <t>전년도이월금</t>
    <phoneticPr fontId="12" type="noConversion"/>
  </si>
  <si>
    <t>인건비사업비</t>
    <phoneticPr fontId="12" type="noConversion"/>
  </si>
  <si>
    <t>서울특별지원사업비</t>
    <phoneticPr fontId="12" type="noConversion"/>
  </si>
  <si>
    <t>영아종일제 및 한부모가정
특별지원 추가수당</t>
    <phoneticPr fontId="12" type="noConversion"/>
  </si>
  <si>
    <t>시간제돌봄수당추가지원</t>
    <phoneticPr fontId="12" type="noConversion"/>
  </si>
  <si>
    <t>아이돌보미예방접종비지원</t>
    <phoneticPr fontId="12" type="noConversion"/>
  </si>
  <si>
    <t>종로구청지원사업비</t>
    <phoneticPr fontId="12" type="noConversion"/>
  </si>
  <si>
    <t>신규신청가정 면접비 지원</t>
    <phoneticPr fontId="12" type="noConversion"/>
  </si>
  <si>
    <t>홈CCTV 대여사업</t>
    <phoneticPr fontId="12" type="noConversion"/>
  </si>
  <si>
    <t xml:space="preserve">아이돌보미 워크숍 </t>
    <phoneticPr fontId="12" type="noConversion"/>
  </si>
  <si>
    <t>다자녀가정 본인부담금 지원</t>
    <phoneticPr fontId="12" type="noConversion"/>
  </si>
  <si>
    <t>예비비및기타</t>
    <phoneticPr fontId="9" type="noConversion"/>
  </si>
  <si>
    <t>반환금</t>
    <phoneticPr fontId="9" type="noConversion"/>
  </si>
  <si>
    <t>□ 종로구건강가정·다문화가족지원센터(건강가정지원센터)</t>
    <phoneticPr fontId="8" type="noConversion"/>
  </si>
  <si>
    <t>(단위:원)</t>
    <phoneticPr fontId="9" type="noConversion"/>
  </si>
  <si>
    <t>관</t>
    <phoneticPr fontId="12" type="noConversion"/>
  </si>
  <si>
    <t>항</t>
    <phoneticPr fontId="12" type="noConversion"/>
  </si>
  <si>
    <t>목</t>
    <phoneticPr fontId="12" type="noConversion"/>
  </si>
  <si>
    <t>2020년예산
(A)</t>
    <phoneticPr fontId="12" type="noConversion"/>
  </si>
  <si>
    <t>2021예산
(B)</t>
    <phoneticPr fontId="12" type="noConversion"/>
  </si>
  <si>
    <t>증감
(B)-(A)</t>
    <phoneticPr fontId="12" type="noConversion"/>
  </si>
  <si>
    <t>2021예산
(B)</t>
    <phoneticPr fontId="12" type="noConversion"/>
  </si>
  <si>
    <t>증감
(B)-(A)</t>
    <phoneticPr fontId="12" type="noConversion"/>
  </si>
  <si>
    <t>총계</t>
    <phoneticPr fontId="12" type="noConversion"/>
  </si>
  <si>
    <t>보조금수입</t>
    <phoneticPr fontId="12" type="noConversion"/>
  </si>
  <si>
    <t>사무비</t>
    <phoneticPr fontId="12" type="noConversion"/>
  </si>
  <si>
    <t>인건비</t>
    <phoneticPr fontId="12" type="noConversion"/>
  </si>
  <si>
    <t>시군구보조금</t>
    <phoneticPr fontId="12" type="noConversion"/>
  </si>
  <si>
    <t>급여</t>
    <phoneticPr fontId="12" type="noConversion"/>
  </si>
  <si>
    <t>기타보조금</t>
    <phoneticPr fontId="12" type="noConversion"/>
  </si>
  <si>
    <t>제수당</t>
    <phoneticPr fontId="12" type="noConversion"/>
  </si>
  <si>
    <t>전입금</t>
    <phoneticPr fontId="12" type="noConversion"/>
  </si>
  <si>
    <t>퇴직금 및 퇴직적립금</t>
    <phoneticPr fontId="12" type="noConversion"/>
  </si>
  <si>
    <t>사회보험부담금</t>
    <phoneticPr fontId="12" type="noConversion"/>
  </si>
  <si>
    <t>법인전입금</t>
    <phoneticPr fontId="12" type="noConversion"/>
  </si>
  <si>
    <t>기타후생경비</t>
    <phoneticPr fontId="12" type="noConversion"/>
  </si>
  <si>
    <t>법인전입금(후원금)</t>
    <phoneticPr fontId="9" type="noConversion"/>
  </si>
  <si>
    <t>업무추진비</t>
    <phoneticPr fontId="12" type="noConversion"/>
  </si>
  <si>
    <t>후원금</t>
    <phoneticPr fontId="12" type="noConversion"/>
  </si>
  <si>
    <t>기관운영비</t>
    <phoneticPr fontId="12" type="noConversion"/>
  </si>
  <si>
    <t>가족돌봄사업비</t>
    <phoneticPr fontId="8" type="noConversion"/>
  </si>
  <si>
    <t>공간확충및기능보강사업비</t>
    <phoneticPr fontId="8" type="noConversion"/>
  </si>
  <si>
    <t>공동육아나눔터사업비</t>
    <phoneticPr fontId="9" type="noConversion"/>
  </si>
  <si>
    <t>가족학교사업비</t>
    <phoneticPr fontId="9" type="noConversion"/>
  </si>
  <si>
    <t>가족상담지원사업비</t>
    <phoneticPr fontId="8" type="noConversion"/>
  </si>
  <si>
    <t>부자유친사업비</t>
    <phoneticPr fontId="8" type="noConversion"/>
  </si>
  <si>
    <t>법인사업비</t>
    <phoneticPr fontId="9" type="noConversion"/>
  </si>
  <si>
    <t>법인전입금사업비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</si>
</sst>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 ;[Red]\-#,##0\ "/>
    <numFmt numFmtId="177" formatCode="#,##0_ "/>
    <numFmt numFmtId="178" formatCode="[&gt;=0]###,###;[&lt;0]&quot;△&quot;###,###;General"/>
  </numFmts>
  <fonts count="35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sz val="14"/>
      <color theme="1"/>
      <name val="맑은 고딕"/>
      <family val="3"/>
      <charset val="129"/>
      <scheme val="maj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sz val="14"/>
      <color theme="1"/>
      <name val="맑은 고딕"/>
      <family val="3"/>
      <charset val="129"/>
    </font>
    <font>
      <b/>
      <sz val="14"/>
      <color theme="1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9"/>
      <color theme="1"/>
      <name val="바탕"/>
      <family val="1"/>
      <charset val="129"/>
    </font>
    <font>
      <b/>
      <sz val="14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9"/>
      <name val="바탕"/>
      <family val="1"/>
      <charset val="129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theme="0" tint="-0.249977111117893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theme="1" tint="0.499984740745262"/>
      </right>
      <top/>
      <bottom style="hair">
        <color indexed="64"/>
      </bottom>
      <diagonal/>
    </border>
    <border>
      <left style="hair">
        <color theme="1" tint="0.4999847407452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8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/>
    <xf numFmtId="41" fontId="21" fillId="0" borderId="0" applyFont="0" applyFill="0" applyBorder="0" applyAlignment="0" applyProtection="0">
      <alignment vertical="center"/>
    </xf>
    <xf numFmtId="0" fontId="10" fillId="0" borderId="0"/>
  </cellStyleXfs>
  <cellXfs count="282">
    <xf numFmtId="0" fontId="0" fillId="0" borderId="0" xfId="0">
      <alignment vertical="center"/>
    </xf>
    <xf numFmtId="176" fontId="11" fillId="0" borderId="0" xfId="2" applyNumberFormat="1" applyFont="1" applyFill="1" applyAlignment="1">
      <alignment horizontal="left" vertical="center" shrinkToFit="1"/>
    </xf>
    <xf numFmtId="41" fontId="14" fillId="0" borderId="6" xfId="1" applyFont="1" applyFill="1" applyBorder="1" applyAlignment="1">
      <alignment vertical="center"/>
    </xf>
    <xf numFmtId="0" fontId="14" fillId="0" borderId="6" xfId="3" applyFont="1" applyFill="1" applyBorder="1" applyAlignment="1">
      <alignment horizontal="left" vertical="center"/>
    </xf>
    <xf numFmtId="41" fontId="14" fillId="0" borderId="7" xfId="1" applyFont="1" applyFill="1" applyBorder="1" applyAlignment="1">
      <alignment vertical="center"/>
    </xf>
    <xf numFmtId="0" fontId="14" fillId="0" borderId="7" xfId="3" applyFont="1" applyFill="1" applyBorder="1" applyAlignment="1">
      <alignment horizontal="left" vertical="center"/>
    </xf>
    <xf numFmtId="41" fontId="14" fillId="0" borderId="8" xfId="1" applyFont="1" applyFill="1" applyBorder="1" applyAlignment="1">
      <alignment vertical="center"/>
    </xf>
    <xf numFmtId="0" fontId="14" fillId="0" borderId="6" xfId="3" applyFont="1" applyFill="1" applyBorder="1" applyAlignment="1">
      <alignment vertical="center"/>
    </xf>
    <xf numFmtId="0" fontId="14" fillId="0" borderId="7" xfId="3" applyFont="1" applyFill="1" applyBorder="1" applyAlignment="1">
      <alignment vertical="center"/>
    </xf>
    <xf numFmtId="41" fontId="14" fillId="0" borderId="10" xfId="1" applyFont="1" applyFill="1" applyBorder="1" applyAlignment="1">
      <alignment vertical="center"/>
    </xf>
    <xf numFmtId="41" fontId="14" fillId="0" borderId="0" xfId="1" applyFont="1" applyFill="1" applyBorder="1" applyAlignment="1">
      <alignment vertical="center" shrinkToFit="1"/>
    </xf>
    <xf numFmtId="0" fontId="14" fillId="0" borderId="0" xfId="3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0" fontId="14" fillId="0" borderId="1" xfId="3" applyFont="1" applyFill="1" applyBorder="1" applyAlignment="1">
      <alignment vertical="center"/>
    </xf>
    <xf numFmtId="41" fontId="14" fillId="0" borderId="0" xfId="1" applyFont="1" applyFill="1" applyBorder="1" applyAlignment="1">
      <alignment vertical="center"/>
    </xf>
    <xf numFmtId="0" fontId="14" fillId="0" borderId="4" xfId="3" applyFont="1" applyFill="1" applyBorder="1" applyAlignment="1">
      <alignment horizontal="left" vertical="center"/>
    </xf>
    <xf numFmtId="0" fontId="14" fillId="0" borderId="4" xfId="3" applyFont="1" applyFill="1" applyBorder="1" applyAlignment="1">
      <alignment vertical="center" shrinkToFit="1"/>
    </xf>
    <xf numFmtId="41" fontId="14" fillId="0" borderId="4" xfId="1" applyFont="1" applyFill="1" applyBorder="1" applyAlignment="1">
      <alignment horizontal="right" vertical="center" shrinkToFit="1"/>
    </xf>
    <xf numFmtId="0" fontId="14" fillId="0" borderId="29" xfId="3" applyFont="1" applyFill="1" applyBorder="1" applyAlignment="1">
      <alignment horizontal="left" vertical="center"/>
    </xf>
    <xf numFmtId="0" fontId="14" fillId="0" borderId="33" xfId="3" applyFont="1" applyFill="1" applyBorder="1" applyAlignment="1">
      <alignment horizontal="left" vertical="center"/>
    </xf>
    <xf numFmtId="0" fontId="14" fillId="0" borderId="34" xfId="3" applyFont="1" applyFill="1" applyBorder="1" applyAlignment="1">
      <alignment horizontal="left" vertical="center"/>
    </xf>
    <xf numFmtId="0" fontId="14" fillId="0" borderId="34" xfId="3" applyFont="1" applyFill="1" applyBorder="1" applyAlignment="1">
      <alignment vertical="center"/>
    </xf>
    <xf numFmtId="0" fontId="14" fillId="0" borderId="35" xfId="3" applyFont="1" applyFill="1" applyBorder="1" applyAlignment="1">
      <alignment horizontal="left" vertical="center"/>
    </xf>
    <xf numFmtId="0" fontId="14" fillId="0" borderId="31" xfId="3" applyFont="1" applyFill="1" applyBorder="1" applyAlignment="1">
      <alignment vertical="center"/>
    </xf>
    <xf numFmtId="0" fontId="14" fillId="0" borderId="33" xfId="3" applyFont="1" applyFill="1" applyBorder="1" applyAlignment="1">
      <alignment vertical="center"/>
    </xf>
    <xf numFmtId="177" fontId="14" fillId="0" borderId="0" xfId="2" applyNumberFormat="1" applyFont="1" applyFill="1" applyAlignment="1">
      <alignment horizontal="left" vertical="center" shrinkToFit="1"/>
    </xf>
    <xf numFmtId="41" fontId="14" fillId="0" borderId="22" xfId="1" applyFont="1" applyFill="1" applyBorder="1" applyAlignment="1">
      <alignment vertical="center"/>
    </xf>
    <xf numFmtId="41" fontId="14" fillId="0" borderId="23" xfId="1" applyFont="1" applyFill="1" applyBorder="1" applyAlignment="1">
      <alignment vertical="center"/>
    </xf>
    <xf numFmtId="41" fontId="14" fillId="0" borderId="38" xfId="1" applyFont="1" applyFill="1" applyBorder="1" applyAlignment="1">
      <alignment vertical="center"/>
    </xf>
    <xf numFmtId="41" fontId="14" fillId="0" borderId="30" xfId="1" applyFont="1" applyFill="1" applyBorder="1" applyAlignment="1">
      <alignment vertical="center" shrinkToFit="1"/>
    </xf>
    <xf numFmtId="41" fontId="14" fillId="0" borderId="30" xfId="1" applyFont="1" applyFill="1" applyBorder="1" applyAlignment="1">
      <alignment vertical="center"/>
    </xf>
    <xf numFmtId="0" fontId="14" fillId="0" borderId="41" xfId="3" applyFont="1" applyFill="1" applyBorder="1" applyAlignment="1">
      <alignment vertical="center"/>
    </xf>
    <xf numFmtId="0" fontId="14" fillId="0" borderId="42" xfId="3" applyFont="1" applyFill="1" applyBorder="1" applyAlignment="1">
      <alignment vertical="center"/>
    </xf>
    <xf numFmtId="41" fontId="19" fillId="0" borderId="0" xfId="1" applyFont="1" applyFill="1" applyAlignment="1">
      <alignment horizontal="left" vertical="center" shrinkToFit="1"/>
    </xf>
    <xf numFmtId="41" fontId="22" fillId="0" borderId="0" xfId="1" applyFont="1" applyFill="1" applyAlignment="1">
      <alignment horizontal="right" vertical="center" shrinkToFit="1"/>
    </xf>
    <xf numFmtId="178" fontId="22" fillId="0" borderId="22" xfId="3" applyNumberFormat="1" applyFont="1" applyFill="1" applyBorder="1" applyAlignment="1">
      <alignment vertical="center"/>
    </xf>
    <xf numFmtId="178" fontId="22" fillId="0" borderId="33" xfId="3" applyNumberFormat="1" applyFont="1" applyFill="1" applyBorder="1" applyAlignment="1">
      <alignment horizontal="left" vertical="center"/>
    </xf>
    <xf numFmtId="178" fontId="22" fillId="0" borderId="23" xfId="3" applyNumberFormat="1" applyFont="1" applyFill="1" applyBorder="1" applyAlignment="1">
      <alignment vertical="center"/>
    </xf>
    <xf numFmtId="178" fontId="22" fillId="0" borderId="7" xfId="3" applyNumberFormat="1" applyFont="1" applyFill="1" applyBorder="1" applyAlignment="1">
      <alignment vertical="center"/>
    </xf>
    <xf numFmtId="178" fontId="22" fillId="0" borderId="34" xfId="3" applyNumberFormat="1" applyFont="1" applyFill="1" applyBorder="1" applyAlignment="1">
      <alignment horizontal="left" vertical="center"/>
    </xf>
    <xf numFmtId="178" fontId="22" fillId="0" borderId="6" xfId="3" applyNumberFormat="1" applyFont="1" applyFill="1" applyBorder="1" applyAlignment="1">
      <alignment horizontal="left" vertical="center"/>
    </xf>
    <xf numFmtId="178" fontId="22" fillId="0" borderId="7" xfId="3" applyNumberFormat="1" applyFont="1" applyFill="1" applyBorder="1" applyAlignment="1">
      <alignment horizontal="left" vertical="center"/>
    </xf>
    <xf numFmtId="178" fontId="22" fillId="0" borderId="6" xfId="3" applyNumberFormat="1" applyFont="1" applyFill="1" applyBorder="1" applyAlignment="1">
      <alignment vertical="center"/>
    </xf>
    <xf numFmtId="178" fontId="22" fillId="0" borderId="1" xfId="3" applyNumberFormat="1" applyFont="1" applyFill="1" applyBorder="1" applyAlignment="1">
      <alignment vertical="center"/>
    </xf>
    <xf numFmtId="178" fontId="22" fillId="0" borderId="17" xfId="3" applyNumberFormat="1" applyFont="1" applyFill="1" applyBorder="1" applyAlignment="1">
      <alignment vertical="center"/>
    </xf>
    <xf numFmtId="178" fontId="22" fillId="0" borderId="34" xfId="3" applyNumberFormat="1" applyFont="1" applyFill="1" applyBorder="1" applyAlignment="1">
      <alignment vertical="center"/>
    </xf>
    <xf numFmtId="178" fontId="22" fillId="0" borderId="38" xfId="3" applyNumberFormat="1" applyFont="1" applyFill="1" applyBorder="1" applyAlignment="1">
      <alignment vertical="center"/>
    </xf>
    <xf numFmtId="178" fontId="22" fillId="0" borderId="47" xfId="3" applyNumberFormat="1" applyFont="1" applyFill="1" applyBorder="1" applyAlignment="1">
      <alignment vertical="center"/>
    </xf>
    <xf numFmtId="178" fontId="24" fillId="0" borderId="30" xfId="3" applyNumberFormat="1" applyFont="1" applyFill="1" applyBorder="1" applyAlignment="1">
      <alignment vertical="center" shrinkToFit="1"/>
    </xf>
    <xf numFmtId="178" fontId="24" fillId="0" borderId="0" xfId="3" applyNumberFormat="1" applyFont="1" applyFill="1" applyBorder="1" applyAlignment="1">
      <alignment vertical="center" shrinkToFit="1"/>
    </xf>
    <xf numFmtId="41" fontId="24" fillId="0" borderId="0" xfId="1" applyFont="1" applyFill="1" applyBorder="1" applyAlignment="1">
      <alignment vertical="center" shrinkToFit="1"/>
    </xf>
    <xf numFmtId="41" fontId="26" fillId="0" borderId="30" xfId="1" applyFont="1" applyFill="1" applyBorder="1" applyAlignment="1">
      <alignment vertical="center" shrinkToFit="1"/>
    </xf>
    <xf numFmtId="41" fontId="26" fillId="0" borderId="0" xfId="1" applyFont="1" applyFill="1" applyBorder="1" applyAlignment="1">
      <alignment vertical="center" shrinkToFit="1"/>
    </xf>
    <xf numFmtId="41" fontId="26" fillId="0" borderId="48" xfId="1" applyFont="1" applyFill="1" applyBorder="1" applyAlignment="1">
      <alignment vertical="center" shrinkToFit="1"/>
    </xf>
    <xf numFmtId="178" fontId="22" fillId="0" borderId="33" xfId="3" applyNumberFormat="1" applyFont="1" applyFill="1" applyBorder="1" applyAlignment="1">
      <alignment vertical="center"/>
    </xf>
    <xf numFmtId="178" fontId="22" fillId="0" borderId="31" xfId="3" applyNumberFormat="1" applyFont="1" applyFill="1" applyBorder="1" applyAlignment="1">
      <alignment vertical="center"/>
    </xf>
    <xf numFmtId="178" fontId="22" fillId="0" borderId="6" xfId="3" applyNumberFormat="1" applyFont="1" applyFill="1" applyBorder="1">
      <alignment vertical="center"/>
    </xf>
    <xf numFmtId="41" fontId="26" fillId="0" borderId="39" xfId="1" applyFont="1" applyFill="1" applyBorder="1" applyAlignment="1">
      <alignment vertical="center" shrinkToFit="1"/>
    </xf>
    <xf numFmtId="41" fontId="26" fillId="0" borderId="40" xfId="1" applyFont="1" applyFill="1" applyBorder="1" applyAlignment="1">
      <alignment vertical="center" shrinkToFit="1"/>
    </xf>
    <xf numFmtId="41" fontId="26" fillId="0" borderId="49" xfId="1" applyFont="1" applyFill="1" applyBorder="1" applyAlignment="1">
      <alignment vertical="center" shrinkToFit="1"/>
    </xf>
    <xf numFmtId="178" fontId="22" fillId="0" borderId="41" xfId="3" applyNumberFormat="1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vertical="center" shrinkToFit="1"/>
    </xf>
    <xf numFmtId="178" fontId="19" fillId="0" borderId="0" xfId="0" applyNumberFormat="1" applyFont="1" applyFill="1">
      <alignment vertical="center"/>
    </xf>
    <xf numFmtId="178" fontId="20" fillId="0" borderId="0" xfId="35" applyNumberFormat="1" applyFont="1" applyFill="1" applyBorder="1" applyAlignment="1">
      <alignment horizontal="left" vertical="center"/>
    </xf>
    <xf numFmtId="178" fontId="19" fillId="0" borderId="0" xfId="2" applyNumberFormat="1" applyFont="1" applyFill="1" applyAlignment="1">
      <alignment horizontal="left" vertical="center" wrapText="1"/>
    </xf>
    <xf numFmtId="178" fontId="19" fillId="0" borderId="0" xfId="36" applyNumberFormat="1" applyFont="1" applyFill="1" applyAlignment="1">
      <alignment vertical="center" shrinkToFit="1"/>
    </xf>
    <xf numFmtId="178" fontId="19" fillId="0" borderId="0" xfId="2" applyNumberFormat="1" applyFont="1" applyFill="1" applyAlignment="1">
      <alignment vertical="center" shrinkToFit="1"/>
    </xf>
    <xf numFmtId="41" fontId="19" fillId="0" borderId="0" xfId="1" applyFont="1" applyFill="1">
      <alignment vertical="center"/>
    </xf>
    <xf numFmtId="178" fontId="23" fillId="0" borderId="14" xfId="2" applyNumberFormat="1" applyFont="1" applyFill="1" applyBorder="1" applyAlignment="1">
      <alignment horizontal="center" vertical="center" shrinkToFit="1"/>
    </xf>
    <xf numFmtId="178" fontId="23" fillId="0" borderId="15" xfId="2" applyNumberFormat="1" applyFont="1" applyFill="1" applyBorder="1" applyAlignment="1">
      <alignment horizontal="center" vertical="center" shrinkToFit="1"/>
    </xf>
    <xf numFmtId="178" fontId="23" fillId="0" borderId="15" xfId="36" applyNumberFormat="1" applyFont="1" applyFill="1" applyBorder="1" applyAlignment="1">
      <alignment horizontal="center" vertical="center" shrinkToFit="1"/>
    </xf>
    <xf numFmtId="41" fontId="23" fillId="0" borderId="15" xfId="36" applyFont="1" applyFill="1" applyBorder="1" applyAlignment="1">
      <alignment horizontal="center" vertical="center" wrapText="1" shrinkToFit="1"/>
    </xf>
    <xf numFmtId="41" fontId="23" fillId="0" borderId="16" xfId="1" applyFont="1" applyFill="1" applyBorder="1" applyAlignment="1">
      <alignment horizontal="center" vertical="center" wrapText="1" shrinkToFit="1"/>
    </xf>
    <xf numFmtId="178" fontId="23" fillId="0" borderId="43" xfId="2" applyNumberFormat="1" applyFont="1" applyFill="1" applyBorder="1" applyAlignment="1">
      <alignment horizontal="center" vertical="center" shrinkToFit="1"/>
    </xf>
    <xf numFmtId="41" fontId="23" fillId="0" borderId="44" xfId="1" applyFont="1" applyFill="1" applyBorder="1" applyAlignment="1">
      <alignment horizontal="center" vertical="center" wrapText="1" shrinkToFit="1"/>
    </xf>
    <xf numFmtId="178" fontId="22" fillId="0" borderId="0" xfId="0" applyNumberFormat="1" applyFont="1" applyFill="1">
      <alignment vertical="center"/>
    </xf>
    <xf numFmtId="41" fontId="22" fillId="0" borderId="1" xfId="1" applyFont="1" applyFill="1" applyBorder="1" applyAlignment="1">
      <alignment horizontal="right" vertical="center" shrinkToFit="1"/>
    </xf>
    <xf numFmtId="178" fontId="22" fillId="0" borderId="11" xfId="1" applyNumberFormat="1" applyFont="1" applyFill="1" applyBorder="1" applyAlignment="1">
      <alignment vertical="center" shrinkToFit="1"/>
    </xf>
    <xf numFmtId="41" fontId="22" fillId="0" borderId="1" xfId="1" applyFont="1" applyFill="1" applyBorder="1" applyAlignment="1">
      <alignment vertical="center" shrinkToFit="1"/>
    </xf>
    <xf numFmtId="178" fontId="22" fillId="0" borderId="37" xfId="1" applyNumberFormat="1" applyFont="1" applyFill="1" applyBorder="1" applyAlignment="1">
      <alignment vertical="center" shrinkToFit="1"/>
    </xf>
    <xf numFmtId="178" fontId="22" fillId="0" borderId="20" xfId="3" applyNumberFormat="1" applyFont="1" applyFill="1" applyBorder="1" applyAlignment="1">
      <alignment vertical="center"/>
    </xf>
    <xf numFmtId="178" fontId="22" fillId="0" borderId="2" xfId="3" applyNumberFormat="1" applyFont="1" applyFill="1" applyBorder="1" applyAlignment="1">
      <alignment vertical="center"/>
    </xf>
    <xf numFmtId="178" fontId="22" fillId="0" borderId="3" xfId="36" applyNumberFormat="1" applyFont="1" applyFill="1" applyBorder="1" applyAlignment="1">
      <alignment vertical="center" shrinkToFit="1"/>
    </xf>
    <xf numFmtId="41" fontId="22" fillId="0" borderId="4" xfId="1" applyFont="1" applyFill="1" applyBorder="1" applyAlignment="1">
      <alignment horizontal="right" vertical="center" shrinkToFit="1"/>
    </xf>
    <xf numFmtId="178" fontId="22" fillId="0" borderId="32" xfId="3" applyNumberFormat="1" applyFont="1" applyFill="1" applyBorder="1" applyAlignment="1">
      <alignment vertical="center"/>
    </xf>
    <xf numFmtId="178" fontId="22" fillId="0" borderId="3" xfId="3" applyNumberFormat="1" applyFont="1" applyFill="1" applyBorder="1" applyAlignment="1">
      <alignment vertical="center"/>
    </xf>
    <xf numFmtId="41" fontId="22" fillId="0" borderId="4" xfId="1" applyFont="1" applyFill="1" applyBorder="1" applyAlignment="1">
      <alignment vertical="center" shrinkToFit="1"/>
    </xf>
    <xf numFmtId="178" fontId="22" fillId="0" borderId="36" xfId="1" applyNumberFormat="1" applyFont="1" applyFill="1" applyBorder="1" applyAlignment="1">
      <alignment vertical="center" shrinkToFit="1"/>
    </xf>
    <xf numFmtId="178" fontId="22" fillId="0" borderId="5" xfId="3" applyNumberFormat="1" applyFont="1" applyFill="1" applyBorder="1" applyAlignment="1">
      <alignment vertical="center"/>
    </xf>
    <xf numFmtId="178" fontId="22" fillId="0" borderId="37" xfId="1" applyNumberFormat="1" applyFont="1" applyFill="1" applyBorder="1" applyAlignment="1">
      <alignment horizontal="center" vertical="center" shrinkToFit="1"/>
    </xf>
    <xf numFmtId="178" fontId="22" fillId="0" borderId="4" xfId="36" applyNumberFormat="1" applyFont="1" applyFill="1" applyBorder="1" applyAlignment="1">
      <alignment vertical="center" shrinkToFit="1"/>
    </xf>
    <xf numFmtId="178" fontId="22" fillId="0" borderId="4" xfId="3" applyNumberFormat="1" applyFont="1" applyFill="1" applyBorder="1" applyAlignment="1">
      <alignment horizontal="left" vertical="center" shrinkToFit="1"/>
    </xf>
    <xf numFmtId="41" fontId="22" fillId="0" borderId="4" xfId="1" applyFont="1" applyFill="1" applyBorder="1" applyAlignment="1">
      <alignment vertical="center"/>
    </xf>
    <xf numFmtId="178" fontId="22" fillId="0" borderId="19" xfId="1" applyNumberFormat="1" applyFont="1" applyFill="1" applyBorder="1" applyAlignment="1">
      <alignment vertical="center" shrinkToFit="1"/>
    </xf>
    <xf numFmtId="178" fontId="15" fillId="0" borderId="0" xfId="0" applyNumberFormat="1" applyFont="1" applyFill="1" applyAlignment="1">
      <alignment horizontal="right" vertical="center"/>
    </xf>
    <xf numFmtId="178" fontId="22" fillId="0" borderId="3" xfId="3" applyNumberFormat="1" applyFont="1" applyFill="1" applyBorder="1" applyAlignment="1">
      <alignment horizontal="left" vertical="center" shrinkToFit="1"/>
    </xf>
    <xf numFmtId="178" fontId="22" fillId="0" borderId="21" xfId="1" applyNumberFormat="1" applyFont="1" applyFill="1" applyBorder="1" applyAlignment="1">
      <alignment vertical="center" shrinkToFit="1"/>
    </xf>
    <xf numFmtId="178" fontId="22" fillId="0" borderId="47" xfId="36" applyNumberFormat="1" applyFont="1" applyFill="1" applyBorder="1" applyAlignment="1">
      <alignment vertical="center" shrinkToFit="1"/>
    </xf>
    <xf numFmtId="41" fontId="22" fillId="0" borderId="47" xfId="1" applyFont="1" applyFill="1" applyBorder="1" applyAlignment="1">
      <alignment horizontal="right" vertical="center" shrinkToFit="1"/>
    </xf>
    <xf numFmtId="178" fontId="22" fillId="0" borderId="12" xfId="1" applyNumberFormat="1" applyFont="1" applyFill="1" applyBorder="1" applyAlignment="1">
      <alignment vertical="center" shrinkToFit="1"/>
    </xf>
    <xf numFmtId="178" fontId="25" fillId="0" borderId="34" xfId="0" applyNumberFormat="1" applyFont="1" applyFill="1" applyBorder="1">
      <alignment vertical="center"/>
    </xf>
    <xf numFmtId="178" fontId="22" fillId="0" borderId="36" xfId="1" applyNumberFormat="1" applyFont="1" applyFill="1" applyBorder="1" applyAlignment="1">
      <alignment horizontal="right" vertical="center" shrinkToFit="1"/>
    </xf>
    <xf numFmtId="178" fontId="22" fillId="0" borderId="9" xfId="3" applyNumberFormat="1" applyFont="1" applyFill="1" applyBorder="1" applyAlignment="1">
      <alignment horizontal="left" vertical="center" shrinkToFit="1"/>
    </xf>
    <xf numFmtId="178" fontId="25" fillId="0" borderId="0" xfId="0" applyNumberFormat="1" applyFont="1" applyFill="1">
      <alignment vertical="center"/>
    </xf>
    <xf numFmtId="178" fontId="22" fillId="0" borderId="11" xfId="3" applyNumberFormat="1" applyFont="1" applyFill="1" applyBorder="1" applyAlignment="1">
      <alignment vertical="center"/>
    </xf>
    <xf numFmtId="178" fontId="22" fillId="0" borderId="37" xfId="1" applyNumberFormat="1" applyFont="1" applyFill="1" applyBorder="1" applyAlignment="1">
      <alignment horizontal="right" vertical="center" shrinkToFit="1"/>
    </xf>
    <xf numFmtId="178" fontId="22" fillId="0" borderId="9" xfId="3" applyNumberFormat="1" applyFont="1" applyFill="1" applyBorder="1" applyAlignment="1">
      <alignment vertical="center"/>
    </xf>
    <xf numFmtId="178" fontId="22" fillId="0" borderId="6" xfId="3" applyNumberFormat="1" applyFont="1" applyFill="1" applyBorder="1" applyAlignment="1">
      <alignment horizontal="left" vertical="center" shrinkToFit="1"/>
    </xf>
    <xf numFmtId="41" fontId="22" fillId="0" borderId="6" xfId="1" applyFont="1" applyFill="1" applyBorder="1" applyAlignment="1">
      <alignment horizontal="right" vertical="center" shrinkToFit="1"/>
    </xf>
    <xf numFmtId="178" fontId="22" fillId="0" borderId="45" xfId="1" applyNumberFormat="1" applyFont="1" applyFill="1" applyBorder="1" applyAlignment="1">
      <alignment vertical="center" shrinkToFit="1"/>
    </xf>
    <xf numFmtId="178" fontId="22" fillId="0" borderId="4" xfId="3" applyNumberFormat="1" applyFont="1" applyFill="1" applyBorder="1">
      <alignment vertical="center"/>
    </xf>
    <xf numFmtId="178" fontId="0" fillId="0" borderId="0" xfId="0" applyNumberFormat="1" applyFont="1" applyFill="1">
      <alignment vertical="center"/>
    </xf>
    <xf numFmtId="178" fontId="22" fillId="0" borderId="42" xfId="3" applyNumberFormat="1" applyFont="1" applyFill="1" applyBorder="1">
      <alignment vertical="center"/>
    </xf>
    <xf numFmtId="178" fontId="22" fillId="0" borderId="42" xfId="3" applyNumberFormat="1" applyFont="1" applyFill="1" applyBorder="1" applyAlignment="1">
      <alignment horizontal="left" vertical="center" shrinkToFit="1"/>
    </xf>
    <xf numFmtId="41" fontId="22" fillId="0" borderId="42" xfId="1" applyFont="1" applyFill="1" applyBorder="1" applyAlignment="1">
      <alignment horizontal="right" vertical="center" shrinkToFit="1"/>
    </xf>
    <xf numFmtId="178" fontId="22" fillId="0" borderId="50" xfId="1" applyNumberFormat="1" applyFont="1" applyFill="1" applyBorder="1" applyAlignment="1">
      <alignment vertical="center" shrinkToFit="1"/>
    </xf>
    <xf numFmtId="41" fontId="0" fillId="0" borderId="0" xfId="1" applyFont="1" applyFill="1">
      <alignment vertical="center"/>
    </xf>
    <xf numFmtId="41" fontId="25" fillId="0" borderId="0" xfId="1" applyFont="1" applyFill="1">
      <alignment vertical="center"/>
    </xf>
    <xf numFmtId="178" fontId="25" fillId="0" borderId="0" xfId="36" applyNumberFormat="1" applyFont="1" applyFill="1">
      <alignment vertical="center"/>
    </xf>
    <xf numFmtId="0" fontId="11" fillId="0" borderId="0" xfId="0" applyFont="1" applyFill="1">
      <alignment vertical="center"/>
    </xf>
    <xf numFmtId="41" fontId="11" fillId="0" borderId="0" xfId="1" applyFont="1" applyFill="1" applyAlignment="1">
      <alignment horizontal="left" vertical="center" wrapText="1"/>
    </xf>
    <xf numFmtId="41" fontId="11" fillId="0" borderId="0" xfId="1" applyFont="1" applyFill="1" applyAlignment="1">
      <alignment horizontal="left" vertical="center" shrinkToFit="1"/>
    </xf>
    <xf numFmtId="0" fontId="11" fillId="0" borderId="0" xfId="2" applyFont="1" applyFill="1" applyAlignment="1">
      <alignment horizontal="left" vertical="center" wrapText="1"/>
    </xf>
    <xf numFmtId="0" fontId="11" fillId="0" borderId="0" xfId="2" applyNumberFormat="1" applyFont="1" applyFill="1" applyAlignment="1">
      <alignment horizontal="left" vertical="center" shrinkToFit="1"/>
    </xf>
    <xf numFmtId="41" fontId="16" fillId="0" borderId="14" xfId="1" applyFont="1" applyFill="1" applyBorder="1" applyAlignment="1">
      <alignment horizontal="center" vertical="center" shrinkToFit="1"/>
    </xf>
    <xf numFmtId="41" fontId="16" fillId="0" borderId="15" xfId="1" applyFont="1" applyFill="1" applyBorder="1" applyAlignment="1">
      <alignment horizontal="center" vertical="center" shrinkToFit="1"/>
    </xf>
    <xf numFmtId="41" fontId="16" fillId="0" borderId="15" xfId="1" applyFont="1" applyFill="1" applyBorder="1" applyAlignment="1">
      <alignment horizontal="center" vertical="center" wrapText="1" shrinkToFit="1"/>
    </xf>
    <xf numFmtId="0" fontId="16" fillId="0" borderId="16" xfId="2" applyFont="1" applyFill="1" applyBorder="1" applyAlignment="1">
      <alignment horizontal="center" vertical="center" wrapText="1" shrinkToFit="1"/>
    </xf>
    <xf numFmtId="0" fontId="16" fillId="0" borderId="43" xfId="2" applyFont="1" applyFill="1" applyBorder="1" applyAlignment="1">
      <alignment horizontal="center" vertical="center" shrinkToFit="1"/>
    </xf>
    <xf numFmtId="0" fontId="16" fillId="0" borderId="15" xfId="2" applyFont="1" applyFill="1" applyBorder="1" applyAlignment="1">
      <alignment horizontal="center" vertical="center" shrinkToFit="1"/>
    </xf>
    <xf numFmtId="0" fontId="16" fillId="0" borderId="44" xfId="2" applyFont="1" applyFill="1" applyBorder="1" applyAlignment="1">
      <alignment horizontal="center" vertical="center" wrapText="1" shrinkToFit="1"/>
    </xf>
    <xf numFmtId="0" fontId="13" fillId="0" borderId="0" xfId="0" applyFont="1" applyFill="1">
      <alignment vertical="center"/>
    </xf>
    <xf numFmtId="41" fontId="14" fillId="0" borderId="1" xfId="1" applyFont="1" applyFill="1" applyBorder="1" applyAlignment="1">
      <alignment horizontal="right" vertical="center" shrinkToFit="1"/>
    </xf>
    <xf numFmtId="178" fontId="14" fillId="0" borderId="11" xfId="3" applyNumberFormat="1" applyFont="1" applyFill="1" applyBorder="1" applyAlignment="1">
      <alignment vertical="center" shrinkToFit="1"/>
    </xf>
    <xf numFmtId="41" fontId="14" fillId="0" borderId="1" xfId="1" applyFont="1" applyFill="1" applyBorder="1" applyAlignment="1">
      <alignment vertical="center" shrinkToFit="1"/>
    </xf>
    <xf numFmtId="178" fontId="14" fillId="0" borderId="37" xfId="3" applyNumberFormat="1" applyFont="1" applyFill="1" applyBorder="1" applyAlignment="1">
      <alignment vertical="center" shrinkToFit="1"/>
    </xf>
    <xf numFmtId="41" fontId="14" fillId="0" borderId="20" xfId="1" applyFont="1" applyFill="1" applyBorder="1" applyAlignment="1">
      <alignment vertical="center"/>
    </xf>
    <xf numFmtId="41" fontId="14" fillId="0" borderId="2" xfId="1" applyFont="1" applyFill="1" applyBorder="1" applyAlignment="1">
      <alignment vertical="center"/>
    </xf>
    <xf numFmtId="41" fontId="14" fillId="0" borderId="3" xfId="1" applyFont="1" applyFill="1" applyBorder="1" applyAlignment="1">
      <alignment vertical="center" shrinkToFit="1"/>
    </xf>
    <xf numFmtId="0" fontId="14" fillId="0" borderId="32" xfId="3" applyFont="1" applyFill="1" applyBorder="1" applyAlignment="1">
      <alignment vertical="center"/>
    </xf>
    <xf numFmtId="0" fontId="14" fillId="0" borderId="2" xfId="3" applyFont="1" applyFill="1" applyBorder="1" applyAlignment="1">
      <alignment vertical="center"/>
    </xf>
    <xf numFmtId="0" fontId="14" fillId="0" borderId="3" xfId="3" applyFont="1" applyFill="1" applyBorder="1" applyAlignment="1">
      <alignment vertical="center"/>
    </xf>
    <xf numFmtId="41" fontId="14" fillId="0" borderId="4" xfId="1" applyFont="1" applyFill="1" applyBorder="1" applyAlignment="1">
      <alignment vertical="center" shrinkToFit="1"/>
    </xf>
    <xf numFmtId="41" fontId="14" fillId="0" borderId="36" xfId="1" applyFont="1" applyFill="1" applyBorder="1" applyAlignment="1">
      <alignment vertical="center" shrinkToFit="1"/>
    </xf>
    <xf numFmtId="41" fontId="14" fillId="0" borderId="5" xfId="1" applyFont="1" applyFill="1" applyBorder="1" applyAlignment="1">
      <alignment vertical="center"/>
    </xf>
    <xf numFmtId="0" fontId="14" fillId="0" borderId="5" xfId="3" applyFont="1" applyFill="1" applyBorder="1" applyAlignment="1">
      <alignment vertical="center"/>
    </xf>
    <xf numFmtId="0" fontId="14" fillId="0" borderId="4" xfId="3" applyFont="1" applyFill="1" applyBorder="1" applyAlignment="1">
      <alignment horizontal="left" vertical="center" shrinkToFit="1"/>
    </xf>
    <xf numFmtId="41" fontId="14" fillId="0" borderId="4" xfId="1" applyFont="1" applyFill="1" applyBorder="1" applyAlignment="1">
      <alignment vertical="center"/>
    </xf>
    <xf numFmtId="178" fontId="14" fillId="0" borderId="19" xfId="3" applyNumberFormat="1" applyFont="1" applyFill="1" applyBorder="1" applyAlignment="1">
      <alignment vertical="center" shrinkToFit="1"/>
    </xf>
    <xf numFmtId="41" fontId="14" fillId="0" borderId="3" xfId="1" applyFont="1" applyFill="1" applyBorder="1" applyAlignment="1">
      <alignment horizontal="right" vertical="center" shrinkToFit="1"/>
    </xf>
    <xf numFmtId="0" fontId="13" fillId="0" borderId="9" xfId="0" applyFont="1" applyFill="1" applyBorder="1">
      <alignment vertical="center"/>
    </xf>
    <xf numFmtId="3" fontId="14" fillId="0" borderId="4" xfId="0" applyNumberFormat="1" applyFont="1" applyFill="1" applyBorder="1">
      <alignment vertical="center"/>
    </xf>
    <xf numFmtId="41" fontId="14" fillId="0" borderId="4" xfId="0" applyNumberFormat="1" applyFont="1" applyFill="1" applyBorder="1" applyAlignment="1">
      <alignment horizontal="right" vertical="center"/>
    </xf>
    <xf numFmtId="0" fontId="13" fillId="0" borderId="0" xfId="0" applyFont="1" applyFill="1" applyBorder="1">
      <alignment vertical="center"/>
    </xf>
    <xf numFmtId="41" fontId="14" fillId="0" borderId="10" xfId="1" applyFont="1" applyFill="1" applyBorder="1" applyAlignment="1">
      <alignment vertical="center" shrinkToFit="1"/>
    </xf>
    <xf numFmtId="41" fontId="14" fillId="0" borderId="10" xfId="1" applyFont="1" applyFill="1" applyBorder="1" applyAlignment="1">
      <alignment horizontal="right" vertical="center" shrinkToFit="1"/>
    </xf>
    <xf numFmtId="178" fontId="14" fillId="0" borderId="12" xfId="3" applyNumberFormat="1" applyFont="1" applyFill="1" applyBorder="1" applyAlignment="1">
      <alignment vertical="center" shrinkToFit="1"/>
    </xf>
    <xf numFmtId="41" fontId="14" fillId="0" borderId="4" xfId="13" applyFont="1" applyFill="1" applyBorder="1" applyAlignment="1">
      <alignment vertical="center" shrinkToFit="1"/>
    </xf>
    <xf numFmtId="0" fontId="14" fillId="0" borderId="3" xfId="3" applyFont="1" applyFill="1" applyBorder="1" applyAlignment="1">
      <alignment horizontal="left" vertical="center" shrinkToFit="1"/>
    </xf>
    <xf numFmtId="41" fontId="14" fillId="0" borderId="4" xfId="13" applyFont="1" applyFill="1" applyBorder="1" applyAlignment="1">
      <alignment horizontal="right" vertical="center" shrinkToFit="1"/>
    </xf>
    <xf numFmtId="0" fontId="13" fillId="0" borderId="35" xfId="0" applyFont="1" applyFill="1" applyBorder="1">
      <alignment vertical="center"/>
    </xf>
    <xf numFmtId="41" fontId="13" fillId="0" borderId="30" xfId="1" applyFont="1" applyFill="1" applyBorder="1">
      <alignment vertical="center"/>
    </xf>
    <xf numFmtId="0" fontId="13" fillId="0" borderId="34" xfId="0" applyFont="1" applyFill="1" applyBorder="1" applyAlignment="1">
      <alignment vertical="center"/>
    </xf>
    <xf numFmtId="41" fontId="14" fillId="0" borderId="4" xfId="1" applyFont="1" applyFill="1" applyBorder="1">
      <alignment vertical="center"/>
    </xf>
    <xf numFmtId="0" fontId="14" fillId="0" borderId="4" xfId="3" applyFont="1" applyFill="1" applyBorder="1">
      <alignment vertical="center"/>
    </xf>
    <xf numFmtId="41" fontId="13" fillId="0" borderId="39" xfId="1" applyFont="1" applyFill="1" applyBorder="1">
      <alignment vertical="center"/>
    </xf>
    <xf numFmtId="0" fontId="13" fillId="0" borderId="40" xfId="0" applyFont="1" applyFill="1" applyBorder="1">
      <alignment vertical="center"/>
    </xf>
    <xf numFmtId="0" fontId="14" fillId="0" borderId="42" xfId="3" applyFont="1" applyFill="1" applyBorder="1" applyAlignment="1">
      <alignment horizontal="left" vertical="center" shrinkToFit="1"/>
    </xf>
    <xf numFmtId="41" fontId="14" fillId="0" borderId="42" xfId="1" applyFont="1" applyFill="1" applyBorder="1" applyAlignment="1">
      <alignment horizontal="right" vertical="center" shrinkToFit="1"/>
    </xf>
    <xf numFmtId="178" fontId="14" fillId="0" borderId="46" xfId="3" applyNumberFormat="1" applyFont="1" applyFill="1" applyBorder="1" applyAlignment="1">
      <alignment vertical="center" shrinkToFit="1"/>
    </xf>
    <xf numFmtId="41" fontId="13" fillId="0" borderId="0" xfId="1" applyFont="1" applyFill="1" applyBorder="1">
      <alignment vertical="center"/>
    </xf>
    <xf numFmtId="41" fontId="13" fillId="0" borderId="0" xfId="1" applyFont="1" applyFill="1">
      <alignment vertical="center"/>
    </xf>
    <xf numFmtId="0" fontId="18" fillId="0" borderId="0" xfId="0" applyFont="1" applyFill="1">
      <alignment vertical="center"/>
    </xf>
    <xf numFmtId="0" fontId="27" fillId="0" borderId="0" xfId="0" applyFont="1" applyFill="1">
      <alignment vertical="center"/>
    </xf>
    <xf numFmtId="41" fontId="13" fillId="0" borderId="0" xfId="0" applyNumberFormat="1" applyFont="1" applyFill="1">
      <alignment vertical="center"/>
    </xf>
    <xf numFmtId="0" fontId="14" fillId="0" borderId="58" xfId="3" applyFont="1" applyFill="1" applyBorder="1" applyAlignment="1">
      <alignment vertical="center" shrinkToFit="1"/>
    </xf>
    <xf numFmtId="41" fontId="7" fillId="0" borderId="0" xfId="1" applyFont="1" applyFill="1">
      <alignment vertical="center"/>
    </xf>
    <xf numFmtId="41" fontId="28" fillId="0" borderId="0" xfId="1" applyFont="1" applyFill="1" applyAlignment="1">
      <alignment horizontal="left" vertical="center"/>
    </xf>
    <xf numFmtId="0" fontId="28" fillId="0" borderId="0" xfId="37" applyFont="1" applyFill="1" applyAlignment="1">
      <alignment horizontal="left" vertical="center"/>
    </xf>
    <xf numFmtId="0" fontId="28" fillId="0" borderId="0" xfId="37" applyFont="1" applyFill="1" applyAlignment="1">
      <alignment horizontal="left" vertical="center" shrinkToFit="1"/>
    </xf>
    <xf numFmtId="176" fontId="28" fillId="0" borderId="0" xfId="2" applyNumberFormat="1" applyFont="1" applyFill="1" applyAlignment="1">
      <alignment horizontal="left" vertical="center" shrinkToFit="1"/>
    </xf>
    <xf numFmtId="177" fontId="29" fillId="0" borderId="0" xfId="2" applyNumberFormat="1" applyFont="1" applyFill="1" applyAlignment="1">
      <alignment horizontal="right" vertical="center" shrinkToFit="1"/>
    </xf>
    <xf numFmtId="0" fontId="29" fillId="0" borderId="22" xfId="3" applyFont="1" applyFill="1" applyBorder="1" applyAlignment="1">
      <alignment vertical="center"/>
    </xf>
    <xf numFmtId="0" fontId="29" fillId="0" borderId="33" xfId="3" applyFont="1" applyFill="1" applyBorder="1" applyAlignment="1">
      <alignment vertical="center"/>
    </xf>
    <xf numFmtId="0" fontId="29" fillId="0" borderId="23" xfId="3" applyFont="1" applyFill="1" applyBorder="1" applyAlignment="1">
      <alignment vertical="center"/>
    </xf>
    <xf numFmtId="0" fontId="29" fillId="0" borderId="31" xfId="3" applyFont="1" applyFill="1" applyBorder="1" applyAlignment="1">
      <alignment vertical="center"/>
    </xf>
    <xf numFmtId="0" fontId="29" fillId="0" borderId="6" xfId="3" applyFont="1" applyFill="1" applyBorder="1" applyAlignment="1">
      <alignment horizontal="left" vertical="center"/>
    </xf>
    <xf numFmtId="0" fontId="29" fillId="0" borderId="57" xfId="3" applyFont="1" applyFill="1" applyBorder="1" applyAlignment="1">
      <alignment vertical="center"/>
    </xf>
    <xf numFmtId="0" fontId="29" fillId="0" borderId="34" xfId="3" applyFont="1" applyFill="1" applyBorder="1" applyAlignment="1">
      <alignment horizontal="left" vertical="center"/>
    </xf>
    <xf numFmtId="0" fontId="29" fillId="0" borderId="7" xfId="3" applyFont="1" applyFill="1" applyBorder="1" applyAlignment="1">
      <alignment vertical="center"/>
    </xf>
    <xf numFmtId="0" fontId="29" fillId="0" borderId="6" xfId="3" applyFont="1" applyFill="1" applyBorder="1" applyAlignment="1">
      <alignment vertical="center"/>
    </xf>
    <xf numFmtId="0" fontId="29" fillId="0" borderId="17" xfId="3" applyFont="1" applyFill="1" applyBorder="1" applyAlignment="1">
      <alignment vertical="center"/>
    </xf>
    <xf numFmtId="0" fontId="29" fillId="0" borderId="1" xfId="3" applyFont="1" applyFill="1" applyBorder="1" applyAlignment="1">
      <alignment vertical="center"/>
    </xf>
    <xf numFmtId="0" fontId="29" fillId="0" borderId="24" xfId="3" applyFont="1" applyFill="1" applyBorder="1" applyAlignment="1">
      <alignment horizontal="left" vertical="center"/>
    </xf>
    <xf numFmtId="0" fontId="29" fillId="0" borderId="38" xfId="3" applyFont="1" applyFill="1" applyBorder="1" applyAlignment="1">
      <alignment vertical="center"/>
    </xf>
    <xf numFmtId="0" fontId="29" fillId="0" borderId="10" xfId="3" applyFont="1" applyFill="1" applyBorder="1" applyAlignment="1">
      <alignment vertical="center"/>
    </xf>
    <xf numFmtId="0" fontId="29" fillId="0" borderId="7" xfId="3" applyFont="1" applyFill="1" applyBorder="1" applyAlignment="1">
      <alignment horizontal="left" vertical="center"/>
    </xf>
    <xf numFmtId="0" fontId="29" fillId="0" borderId="30" xfId="3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41" fontId="29" fillId="0" borderId="0" xfId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 shrinkToFit="1"/>
    </xf>
    <xf numFmtId="0" fontId="33" fillId="0" borderId="30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41" fontId="33" fillId="0" borderId="0" xfId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 shrinkToFit="1"/>
    </xf>
    <xf numFmtId="0" fontId="29" fillId="0" borderId="35" xfId="3" applyFont="1" applyFill="1" applyBorder="1" applyAlignment="1">
      <alignment horizontal="left" vertical="center"/>
    </xf>
    <xf numFmtId="0" fontId="29" fillId="0" borderId="29" xfId="3" applyFont="1" applyFill="1" applyBorder="1" applyAlignment="1">
      <alignment horizontal="left" vertical="center"/>
    </xf>
    <xf numFmtId="41" fontId="34" fillId="0" borderId="0" xfId="1" applyFont="1" applyFill="1" applyBorder="1" applyAlignment="1">
      <alignment vertical="center"/>
    </xf>
    <xf numFmtId="0" fontId="33" fillId="0" borderId="39" xfId="3" applyFont="1" applyFill="1" applyBorder="1" applyAlignment="1">
      <alignment vertical="center"/>
    </xf>
    <xf numFmtId="0" fontId="33" fillId="0" borderId="40" xfId="3" applyFont="1" applyFill="1" applyBorder="1" applyAlignment="1">
      <alignment vertical="center"/>
    </xf>
    <xf numFmtId="41" fontId="34" fillId="0" borderId="40" xfId="1" applyFont="1" applyFill="1" applyBorder="1" applyAlignment="1">
      <alignment vertical="center"/>
    </xf>
    <xf numFmtId="0" fontId="33" fillId="0" borderId="40" xfId="3" applyFont="1" applyFill="1" applyBorder="1" applyAlignment="1">
      <alignment vertical="center" shrinkToFit="1"/>
    </xf>
    <xf numFmtId="0" fontId="29" fillId="0" borderId="41" xfId="3" applyFont="1" applyFill="1" applyBorder="1" applyAlignment="1">
      <alignment vertical="center"/>
    </xf>
    <xf numFmtId="0" fontId="29" fillId="0" borderId="26" xfId="3" applyFont="1" applyFill="1" applyBorder="1">
      <alignment vertical="center"/>
    </xf>
    <xf numFmtId="0" fontId="34" fillId="0" borderId="0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29" fillId="0" borderId="0" xfId="3" applyFont="1" applyFill="1" applyBorder="1">
      <alignment vertical="center"/>
    </xf>
    <xf numFmtId="41" fontId="33" fillId="0" borderId="0" xfId="1" applyFont="1" applyFill="1" applyBorder="1" applyAlignment="1">
      <alignment vertical="center" shrinkToFit="1"/>
    </xf>
    <xf numFmtId="41" fontId="34" fillId="0" borderId="0" xfId="1" applyFont="1" applyFill="1" applyBorder="1" applyAlignment="1">
      <alignment vertical="center" shrinkToFit="1"/>
    </xf>
    <xf numFmtId="41" fontId="34" fillId="0" borderId="0" xfId="1" applyFont="1" applyFill="1" applyBorder="1" applyAlignment="1">
      <alignment horizontal="center" vertical="center" shrinkToFit="1"/>
    </xf>
    <xf numFmtId="41" fontId="34" fillId="0" borderId="0" xfId="1" applyFont="1" applyFill="1" applyBorder="1">
      <alignment vertical="center"/>
    </xf>
    <xf numFmtId="0" fontId="34" fillId="0" borderId="0" xfId="3" applyFont="1" applyFill="1" applyBorder="1">
      <alignment vertical="center"/>
    </xf>
    <xf numFmtId="0" fontId="28" fillId="0" borderId="0" xfId="35" applyFont="1" applyFill="1" applyBorder="1" applyAlignment="1">
      <alignment horizontal="left" vertical="center"/>
    </xf>
    <xf numFmtId="0" fontId="28" fillId="0" borderId="0" xfId="2" applyFont="1" applyFill="1" applyAlignment="1">
      <alignment horizontal="left" vertical="center" wrapText="1"/>
    </xf>
    <xf numFmtId="0" fontId="28" fillId="0" borderId="0" xfId="2" applyNumberFormat="1" applyFont="1" applyFill="1" applyAlignment="1">
      <alignment vertical="center" shrinkToFit="1"/>
    </xf>
    <xf numFmtId="41" fontId="28" fillId="0" borderId="0" xfId="1" applyFont="1" applyFill="1" applyAlignment="1">
      <alignment horizontal="left" vertical="center" shrinkToFit="1"/>
    </xf>
    <xf numFmtId="0" fontId="30" fillId="0" borderId="51" xfId="2" applyFont="1" applyFill="1" applyBorder="1" applyAlignment="1">
      <alignment horizontal="center" vertical="center" shrinkToFit="1"/>
    </xf>
    <xf numFmtId="0" fontId="30" fillId="0" borderId="27" xfId="2" applyFont="1" applyFill="1" applyBorder="1" applyAlignment="1">
      <alignment horizontal="center" vertical="center" shrinkToFit="1"/>
    </xf>
    <xf numFmtId="41" fontId="31" fillId="0" borderId="27" xfId="1" applyFont="1" applyFill="1" applyBorder="1" applyAlignment="1">
      <alignment horizontal="center" vertical="center" wrapText="1" shrinkToFit="1"/>
    </xf>
    <xf numFmtId="41" fontId="31" fillId="0" borderId="52" xfId="1" applyFont="1" applyFill="1" applyBorder="1" applyAlignment="1">
      <alignment horizontal="center" vertical="center" wrapText="1" shrinkToFit="1"/>
    </xf>
    <xf numFmtId="0" fontId="30" fillId="0" borderId="53" xfId="2" applyFont="1" applyFill="1" applyBorder="1" applyAlignment="1">
      <alignment horizontal="center" vertical="center" wrapText="1" shrinkToFit="1"/>
    </xf>
    <xf numFmtId="0" fontId="30" fillId="0" borderId="54" xfId="2" applyFont="1" applyFill="1" applyBorder="1" applyAlignment="1">
      <alignment horizontal="center" vertical="center" shrinkToFit="1"/>
    </xf>
    <xf numFmtId="0" fontId="30" fillId="0" borderId="55" xfId="2" applyFont="1" applyFill="1" applyBorder="1" applyAlignment="1">
      <alignment horizontal="center" vertical="center" wrapText="1" shrinkToFit="1"/>
    </xf>
    <xf numFmtId="0" fontId="0" fillId="0" borderId="0" xfId="0" applyFill="1">
      <alignment vertical="center"/>
    </xf>
    <xf numFmtId="41" fontId="29" fillId="0" borderId="4" xfId="1" applyFont="1" applyFill="1" applyBorder="1" applyAlignment="1">
      <alignment horizontal="right" vertical="center" shrinkToFit="1"/>
    </xf>
    <xf numFmtId="178" fontId="29" fillId="0" borderId="5" xfId="3" applyNumberFormat="1" applyFont="1" applyFill="1" applyBorder="1" applyAlignment="1">
      <alignment vertical="center" shrinkToFit="1"/>
    </xf>
    <xf numFmtId="41" fontId="29" fillId="0" borderId="4" xfId="1" applyFont="1" applyFill="1" applyBorder="1" applyAlignment="1">
      <alignment vertical="center" shrinkToFit="1"/>
    </xf>
    <xf numFmtId="178" fontId="29" fillId="0" borderId="36" xfId="3" applyNumberFormat="1" applyFont="1" applyFill="1" applyBorder="1" applyAlignment="1">
      <alignment vertical="center" shrinkToFit="1"/>
    </xf>
    <xf numFmtId="0" fontId="29" fillId="0" borderId="20" xfId="3" applyFont="1" applyFill="1" applyBorder="1" applyAlignment="1">
      <alignment vertical="center"/>
    </xf>
    <xf numFmtId="0" fontId="29" fillId="0" borderId="2" xfId="3" applyFont="1" applyFill="1" applyBorder="1" applyAlignment="1">
      <alignment vertical="center"/>
    </xf>
    <xf numFmtId="0" fontId="29" fillId="0" borderId="3" xfId="3" applyFont="1" applyFill="1" applyBorder="1" applyAlignment="1">
      <alignment vertical="center" shrinkToFit="1"/>
    </xf>
    <xf numFmtId="178" fontId="29" fillId="0" borderId="11" xfId="3" applyNumberFormat="1" applyFont="1" applyFill="1" applyBorder="1" applyAlignment="1">
      <alignment vertical="center" shrinkToFit="1"/>
    </xf>
    <xf numFmtId="0" fontId="29" fillId="0" borderId="32" xfId="3" applyFont="1" applyFill="1" applyBorder="1" applyAlignment="1">
      <alignment vertical="center"/>
    </xf>
    <xf numFmtId="0" fontId="29" fillId="0" borderId="3" xfId="3" applyFont="1" applyFill="1" applyBorder="1" applyAlignment="1">
      <alignment vertical="center"/>
    </xf>
    <xf numFmtId="178" fontId="29" fillId="0" borderId="19" xfId="3" applyNumberFormat="1" applyFont="1" applyFill="1" applyBorder="1" applyAlignment="1">
      <alignment vertical="center" shrinkToFit="1"/>
    </xf>
    <xf numFmtId="0" fontId="29" fillId="0" borderId="5" xfId="3" applyFont="1" applyFill="1" applyBorder="1" applyAlignment="1">
      <alignment vertical="center"/>
    </xf>
    <xf numFmtId="0" fontId="29" fillId="0" borderId="5" xfId="3" applyFont="1" applyFill="1" applyBorder="1" applyAlignment="1">
      <alignment horizontal="left" vertical="center"/>
    </xf>
    <xf numFmtId="0" fontId="29" fillId="0" borderId="3" xfId="3" applyFont="1" applyFill="1" applyBorder="1" applyAlignment="1">
      <alignment horizontal="left" vertical="center" shrinkToFit="1"/>
    </xf>
    <xf numFmtId="0" fontId="29" fillId="0" borderId="4" xfId="3" applyFont="1" applyFill="1" applyBorder="1" applyAlignment="1">
      <alignment horizontal="left" vertical="center" shrinkToFit="1"/>
    </xf>
    <xf numFmtId="41" fontId="32" fillId="0" borderId="4" xfId="1" applyFont="1" applyFill="1" applyBorder="1" applyAlignment="1">
      <alignment horizontal="right" vertical="center" shrinkToFit="1"/>
    </xf>
    <xf numFmtId="41" fontId="29" fillId="0" borderId="4" xfId="1" applyFont="1" applyFill="1" applyBorder="1">
      <alignment vertical="center"/>
    </xf>
    <xf numFmtId="0" fontId="0" fillId="0" borderId="34" xfId="0" applyFill="1" applyBorder="1">
      <alignment vertical="center"/>
    </xf>
    <xf numFmtId="0" fontId="0" fillId="0" borderId="0" xfId="0" applyFill="1" applyBorder="1">
      <alignment vertical="center"/>
    </xf>
    <xf numFmtId="0" fontId="29" fillId="0" borderId="4" xfId="3" applyFont="1" applyFill="1" applyBorder="1" applyAlignment="1">
      <alignment vertical="center" shrinkToFit="1"/>
    </xf>
    <xf numFmtId="0" fontId="29" fillId="0" borderId="10" xfId="3" applyFont="1" applyFill="1" applyBorder="1" applyAlignment="1">
      <alignment vertical="center" shrinkToFit="1"/>
    </xf>
    <xf numFmtId="41" fontId="29" fillId="0" borderId="10" xfId="1" applyFont="1" applyFill="1" applyBorder="1" applyAlignment="1">
      <alignment horizontal="right" vertical="center" shrinkToFit="1"/>
    </xf>
    <xf numFmtId="178" fontId="29" fillId="0" borderId="59" xfId="3" applyNumberFormat="1" applyFont="1" applyFill="1" applyBorder="1" applyAlignment="1">
      <alignment vertical="center" shrinkToFit="1"/>
    </xf>
    <xf numFmtId="41" fontId="29" fillId="0" borderId="0" xfId="1" applyFont="1" applyFill="1" applyBorder="1" applyAlignment="1">
      <alignment horizontal="right" vertical="center" shrinkToFit="1"/>
    </xf>
    <xf numFmtId="178" fontId="29" fillId="0" borderId="0" xfId="3" applyNumberFormat="1" applyFont="1" applyFill="1" applyBorder="1" applyAlignment="1">
      <alignment vertical="center" shrinkToFit="1"/>
    </xf>
    <xf numFmtId="0" fontId="29" fillId="0" borderId="4" xfId="3" applyFont="1" applyFill="1" applyBorder="1" applyAlignment="1">
      <alignment horizontal="left" vertical="center" wrapText="1" shrinkToFit="1"/>
    </xf>
    <xf numFmtId="0" fontId="29" fillId="0" borderId="3" xfId="3" applyFont="1" applyFill="1" applyBorder="1" applyAlignment="1">
      <alignment horizontal="left" vertical="center" wrapText="1" shrinkToFit="1"/>
    </xf>
    <xf numFmtId="41" fontId="29" fillId="0" borderId="6" xfId="1" applyFont="1" applyFill="1" applyBorder="1" applyAlignment="1">
      <alignment horizontal="right" vertical="center" shrinkToFit="1"/>
    </xf>
    <xf numFmtId="0" fontId="29" fillId="0" borderId="4" xfId="3" applyFont="1" applyFill="1" applyBorder="1">
      <alignment vertical="center"/>
    </xf>
    <xf numFmtId="0" fontId="29" fillId="0" borderId="42" xfId="3" applyFont="1" applyFill="1" applyBorder="1" applyAlignment="1">
      <alignment horizontal="left" vertical="center" shrinkToFit="1"/>
    </xf>
    <xf numFmtId="41" fontId="29" fillId="0" borderId="42" xfId="1" applyFont="1" applyFill="1" applyBorder="1" applyAlignment="1">
      <alignment horizontal="right" vertical="center" shrinkToFit="1"/>
    </xf>
    <xf numFmtId="178" fontId="29" fillId="0" borderId="50" xfId="3" applyNumberFormat="1" applyFont="1" applyFill="1" applyBorder="1" applyAlignment="1">
      <alignment vertical="center" shrinkToFit="1"/>
    </xf>
    <xf numFmtId="0" fontId="29" fillId="0" borderId="0" xfId="3" applyFont="1" applyFill="1" applyBorder="1" applyAlignment="1">
      <alignment horizontal="left" vertical="center" shrinkToFit="1"/>
    </xf>
    <xf numFmtId="41" fontId="18" fillId="0" borderId="0" xfId="1" applyFont="1" applyFill="1" applyBorder="1" applyAlignment="1">
      <alignment horizontal="left" vertical="center"/>
    </xf>
    <xf numFmtId="41" fontId="18" fillId="0" borderId="0" xfId="1" applyFont="1" applyFill="1" applyAlignment="1">
      <alignment horizontal="left" vertical="center"/>
    </xf>
    <xf numFmtId="178" fontId="22" fillId="0" borderId="17" xfId="3" applyNumberFormat="1" applyFont="1" applyFill="1" applyBorder="1" applyAlignment="1">
      <alignment horizontal="center" vertical="center"/>
    </xf>
    <xf numFmtId="178" fontId="22" fillId="0" borderId="1" xfId="3" applyNumberFormat="1" applyFont="1" applyFill="1" applyBorder="1" applyAlignment="1">
      <alignment horizontal="center" vertical="center"/>
    </xf>
    <xf numFmtId="178" fontId="22" fillId="0" borderId="31" xfId="3" applyNumberFormat="1" applyFont="1" applyFill="1" applyBorder="1" applyAlignment="1">
      <alignment horizontal="center" vertical="center"/>
    </xf>
    <xf numFmtId="41" fontId="14" fillId="0" borderId="17" xfId="1" applyFont="1" applyFill="1" applyBorder="1" applyAlignment="1">
      <alignment horizontal="center" vertical="center"/>
    </xf>
    <xf numFmtId="41" fontId="14" fillId="0" borderId="1" xfId="1" applyFont="1" applyFill="1" applyBorder="1" applyAlignment="1">
      <alignment horizontal="center" vertical="center"/>
    </xf>
    <xf numFmtId="0" fontId="14" fillId="0" borderId="31" xfId="3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41" fontId="18" fillId="0" borderId="0" xfId="1" applyFont="1" applyFill="1" applyBorder="1" applyAlignment="1">
      <alignment horizontal="left" vertical="center"/>
    </xf>
    <xf numFmtId="0" fontId="29" fillId="0" borderId="25" xfId="3" applyFont="1" applyFill="1" applyBorder="1" applyAlignment="1">
      <alignment horizontal="center" vertical="center"/>
    </xf>
    <xf numFmtId="0" fontId="29" fillId="0" borderId="4" xfId="3" applyFont="1" applyFill="1" applyBorder="1" applyAlignment="1">
      <alignment horizontal="center" vertical="center"/>
    </xf>
    <xf numFmtId="0" fontId="29" fillId="0" borderId="56" xfId="3" applyFont="1" applyFill="1" applyBorder="1" applyAlignment="1">
      <alignment horizontal="center" vertical="center"/>
    </xf>
    <xf numFmtId="0" fontId="29" fillId="0" borderId="28" xfId="3" applyFont="1" applyFill="1" applyBorder="1" applyAlignment="1">
      <alignment horizontal="center" vertical="center"/>
    </xf>
    <xf numFmtId="0" fontId="29" fillId="0" borderId="18" xfId="3" applyFont="1" applyFill="1" applyBorder="1" applyAlignment="1">
      <alignment horizontal="center" vertical="center"/>
    </xf>
  </cellXfs>
  <cellStyles count="38">
    <cellStyle name="백분율 2" xfId="8"/>
    <cellStyle name="백분율 2 2" xfId="10"/>
    <cellStyle name="백분율 2 3" xfId="17"/>
    <cellStyle name="백분율 2 4" xfId="22"/>
    <cellStyle name="백분율 3" xfId="21"/>
    <cellStyle name="백분율 4" xfId="30"/>
    <cellStyle name="쉼표 [0]" xfId="1" builtinId="6"/>
    <cellStyle name="쉼표 [0] 2" xfId="6"/>
    <cellStyle name="쉼표 [0] 2 2" xfId="15"/>
    <cellStyle name="쉼표 [0] 3" xfId="7"/>
    <cellStyle name="쉼표 [0] 3 2" xfId="11"/>
    <cellStyle name="쉼표 [0] 3 3" xfId="16"/>
    <cellStyle name="쉼표 [0] 3 4" xfId="23"/>
    <cellStyle name="쉼표 [0] 4" xfId="13"/>
    <cellStyle name="쉼표 [0] 4 2" xfId="24"/>
    <cellStyle name="쉼표 [0] 5" xfId="27"/>
    <cellStyle name="쉼표 [0] 5 2" xfId="5"/>
    <cellStyle name="쉼표 [0] 5 2 2" xfId="14"/>
    <cellStyle name="쉼표 [0] 5 3" xfId="36"/>
    <cellStyle name="쉼표 [0] 6" xfId="20"/>
    <cellStyle name="쉼표 [0] 6 2" xfId="33"/>
    <cellStyle name="쉼표 [0] 7" xfId="29"/>
    <cellStyle name="표준" xfId="0" builtinId="0"/>
    <cellStyle name="표준 2" xfId="9"/>
    <cellStyle name="표준 2 2" xfId="12"/>
    <cellStyle name="표준 2 3" xfId="18"/>
    <cellStyle name="표준 2 4" xfId="25"/>
    <cellStyle name="표준 2 5" xfId="34"/>
    <cellStyle name="표준 28" xfId="2"/>
    <cellStyle name="표준 3" xfId="26"/>
    <cellStyle name="표준 4" xfId="4"/>
    <cellStyle name="표준 5" xfId="19"/>
    <cellStyle name="표준 5 2" xfId="32"/>
    <cellStyle name="표준 6" xfId="28"/>
    <cellStyle name="표준 6 2" xfId="31"/>
    <cellStyle name="표준_2005년이사회결의 추경(지역)_금오결산승인" xfId="37"/>
    <cellStyle name="표준_2006년 추경(1)" xfId="35"/>
    <cellStyle name="표준_2006년도 복지회관예산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45380;%20&#50696;&#49328;&#44228;&#54925;&#49436;_&#50628;&#50689;&#46976;_&#44397;&#51109;&#457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산총괄표_아이돌봄지원사업"/>
      <sheetName val="세입 (2)"/>
      <sheetName val="세출 (2)"/>
    </sheetNames>
    <sheetDataSet>
      <sheetData sheetId="0"/>
      <sheetData sheetId="1">
        <row r="7">
          <cell r="D7">
            <v>1519334000</v>
          </cell>
          <cell r="E7">
            <v>1818958000</v>
          </cell>
        </row>
        <row r="15">
          <cell r="E15">
            <v>4878862</v>
          </cell>
        </row>
        <row r="18">
          <cell r="D18">
            <v>595602432</v>
          </cell>
          <cell r="E18">
            <v>770747904</v>
          </cell>
        </row>
        <row r="24">
          <cell r="D24">
            <v>109600</v>
          </cell>
          <cell r="E24">
            <v>76600</v>
          </cell>
        </row>
        <row r="31">
          <cell r="D31">
            <v>2000000</v>
          </cell>
          <cell r="E31">
            <v>1000000</v>
          </cell>
        </row>
        <row r="35">
          <cell r="D35">
            <v>13268261</v>
          </cell>
          <cell r="E35">
            <v>3608862</v>
          </cell>
        </row>
      </sheetData>
      <sheetData sheetId="2">
        <row r="7">
          <cell r="D7">
            <v>17599860</v>
          </cell>
          <cell r="E7">
            <v>17280000</v>
          </cell>
        </row>
        <row r="11">
          <cell r="D11">
            <v>1077449632</v>
          </cell>
          <cell r="E11">
            <v>1479991104</v>
          </cell>
        </row>
        <row r="27">
          <cell r="D27">
            <v>330189600</v>
          </cell>
          <cell r="E27">
            <v>357400000</v>
          </cell>
        </row>
        <row r="42">
          <cell r="D42">
            <v>43073840</v>
          </cell>
          <cell r="E42">
            <v>85077720</v>
          </cell>
        </row>
        <row r="47">
          <cell r="D47">
            <v>80351400</v>
          </cell>
          <cell r="E47">
            <v>138000000</v>
          </cell>
        </row>
        <row r="51">
          <cell r="D51">
            <v>75999700</v>
          </cell>
          <cell r="E51">
            <v>103826980</v>
          </cell>
        </row>
        <row r="55">
          <cell r="D55">
            <v>37154000</v>
          </cell>
          <cell r="E55">
            <v>137300000</v>
          </cell>
        </row>
        <row r="65">
          <cell r="D65">
            <v>5240000</v>
          </cell>
          <cell r="E65">
            <v>5240000</v>
          </cell>
        </row>
        <row r="71">
          <cell r="D71">
            <v>139583870</v>
          </cell>
          <cell r="E71">
            <v>168300752</v>
          </cell>
        </row>
        <row r="114">
          <cell r="D114">
            <v>41230097</v>
          </cell>
          <cell r="E114">
            <v>33897105</v>
          </cell>
        </row>
        <row r="143">
          <cell r="D143">
            <v>38278000</v>
          </cell>
          <cell r="E143">
            <v>38278000</v>
          </cell>
        </row>
        <row r="145">
          <cell r="D145">
            <v>33600000</v>
          </cell>
          <cell r="E145">
            <v>33600000</v>
          </cell>
        </row>
        <row r="147">
          <cell r="D147">
            <v>3700000</v>
          </cell>
          <cell r="E147">
            <v>0</v>
          </cell>
        </row>
        <row r="150">
          <cell r="D150">
            <v>800000</v>
          </cell>
          <cell r="E150">
            <v>0</v>
          </cell>
        </row>
        <row r="152">
          <cell r="D152">
            <v>4000000</v>
          </cell>
          <cell r="E152">
            <v>0</v>
          </cell>
        </row>
        <row r="154">
          <cell r="D154">
            <v>0</v>
          </cell>
          <cell r="E154">
            <v>0</v>
          </cell>
        </row>
        <row r="156">
          <cell r="D156">
            <v>4000000</v>
          </cell>
          <cell r="E156">
            <v>0</v>
          </cell>
        </row>
        <row r="160">
          <cell r="D160">
            <v>236618294</v>
          </cell>
          <cell r="E160">
            <v>1078567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4"/>
  <sheetViews>
    <sheetView zoomScaleNormal="100" workbookViewId="0">
      <pane xSplit="12" ySplit="4" topLeftCell="M5" activePane="bottomRight" state="frozen"/>
      <selection pane="topRight" activeCell="M1" sqref="M1"/>
      <selection pane="bottomLeft" activeCell="A6" sqref="A6"/>
      <selection pane="bottomRight" activeCell="I22" sqref="I22"/>
    </sheetView>
  </sheetViews>
  <sheetFormatPr defaultRowHeight="16.5" x14ac:dyDescent="0.3"/>
  <cols>
    <col min="1" max="1" width="9" style="111"/>
    <col min="2" max="2" width="13" style="111" bestFit="1" customWidth="1"/>
    <col min="3" max="3" width="16.375" style="118" bestFit="1" customWidth="1"/>
    <col min="4" max="5" width="12.5" style="117" bestFit="1" customWidth="1"/>
    <col min="6" max="6" width="11" style="116" bestFit="1" customWidth="1"/>
    <col min="7" max="8" width="9" style="111"/>
    <col min="9" max="9" width="20.5" style="111" bestFit="1" customWidth="1"/>
    <col min="10" max="11" width="12.75" style="117" customWidth="1"/>
    <col min="12" max="12" width="11" style="116" bestFit="1" customWidth="1"/>
    <col min="13" max="13" width="9" style="111"/>
    <col min="14" max="14" width="10.875" style="111" bestFit="1" customWidth="1"/>
    <col min="15" max="17" width="9" style="111"/>
    <col min="18" max="18" width="27.875" style="111" bestFit="1" customWidth="1"/>
    <col min="19" max="16384" width="9" style="111"/>
  </cols>
  <sheetData>
    <row r="1" spans="1:16" s="62" customFormat="1" ht="20.25" x14ac:dyDescent="0.3">
      <c r="A1" s="268" t="s">
        <v>51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2" spans="1:16" s="62" customFormat="1" ht="20.25" x14ac:dyDescent="0.3">
      <c r="A2" s="63" t="s">
        <v>52</v>
      </c>
      <c r="B2" s="64"/>
      <c r="C2" s="65"/>
      <c r="D2" s="33"/>
      <c r="E2" s="33"/>
      <c r="F2" s="33"/>
      <c r="G2" s="64"/>
      <c r="H2" s="64"/>
      <c r="I2" s="66"/>
      <c r="J2" s="33"/>
      <c r="K2" s="33"/>
      <c r="L2" s="67"/>
    </row>
    <row r="3" spans="1:16" s="62" customFormat="1" ht="21" thickBot="1" x14ac:dyDescent="0.35">
      <c r="A3" s="63"/>
      <c r="B3" s="64"/>
      <c r="C3" s="65"/>
      <c r="D3" s="33"/>
      <c r="E3" s="33"/>
      <c r="F3" s="33"/>
      <c r="G3" s="64"/>
      <c r="H3" s="64"/>
      <c r="I3" s="66"/>
      <c r="J3" s="33"/>
      <c r="K3" s="33"/>
      <c r="L3" s="34" t="s">
        <v>0</v>
      </c>
    </row>
    <row r="4" spans="1:16" s="75" customFormat="1" ht="36" customHeight="1" thickBot="1" x14ac:dyDescent="0.35">
      <c r="A4" s="68" t="s">
        <v>1</v>
      </c>
      <c r="B4" s="69" t="s">
        <v>12</v>
      </c>
      <c r="C4" s="70" t="s">
        <v>53</v>
      </c>
      <c r="D4" s="71" t="s">
        <v>54</v>
      </c>
      <c r="E4" s="71" t="s">
        <v>55</v>
      </c>
      <c r="F4" s="72" t="s">
        <v>11</v>
      </c>
      <c r="G4" s="73" t="s">
        <v>1</v>
      </c>
      <c r="H4" s="69" t="s">
        <v>12</v>
      </c>
      <c r="I4" s="69" t="s">
        <v>2</v>
      </c>
      <c r="J4" s="71" t="s">
        <v>56</v>
      </c>
      <c r="K4" s="71" t="s">
        <v>55</v>
      </c>
      <c r="L4" s="74" t="s">
        <v>11</v>
      </c>
    </row>
    <row r="5" spans="1:16" s="75" customFormat="1" ht="20.100000000000001" customHeight="1" x14ac:dyDescent="0.3">
      <c r="A5" s="269" t="s">
        <v>3</v>
      </c>
      <c r="B5" s="270"/>
      <c r="C5" s="270"/>
      <c r="D5" s="76">
        <f>SUM(D6,D10,D14,D18,D22,D26)</f>
        <v>500859805</v>
      </c>
      <c r="E5" s="76">
        <f>SUM(E6,E10,E14,E18,E22,E26)</f>
        <v>529141125</v>
      </c>
      <c r="F5" s="77">
        <f t="shared" ref="F5:F29" si="0">E5-D5</f>
        <v>28281320</v>
      </c>
      <c r="G5" s="271" t="s">
        <v>57</v>
      </c>
      <c r="H5" s="270"/>
      <c r="I5" s="270"/>
      <c r="J5" s="78">
        <f>SUM(J6,J19,J53,J56)</f>
        <v>500859805</v>
      </c>
      <c r="K5" s="78">
        <f>SUM(K6,K19,K53,K56)</f>
        <v>529141125</v>
      </c>
      <c r="L5" s="79">
        <f>SUM(K5-J5)</f>
        <v>28281320</v>
      </c>
    </row>
    <row r="6" spans="1:16" s="75" customFormat="1" ht="20.100000000000001" customHeight="1" x14ac:dyDescent="0.3">
      <c r="A6" s="80" t="s">
        <v>58</v>
      </c>
      <c r="B6" s="81"/>
      <c r="C6" s="82"/>
      <c r="D6" s="83">
        <f>SUM(D7)</f>
        <v>720000</v>
      </c>
      <c r="E6" s="83">
        <f>SUM(E7)</f>
        <v>720000</v>
      </c>
      <c r="F6" s="77">
        <f t="shared" si="0"/>
        <v>0</v>
      </c>
      <c r="G6" s="84" t="s">
        <v>59</v>
      </c>
      <c r="H6" s="81"/>
      <c r="I6" s="85"/>
      <c r="J6" s="86">
        <f t="shared" ref="J6:K6" si="1">SUM(J7,J13,)</f>
        <v>186396390</v>
      </c>
      <c r="K6" s="86">
        <f t="shared" si="1"/>
        <v>190287670</v>
      </c>
      <c r="L6" s="87">
        <f>SUM(K6-J6)</f>
        <v>3891280</v>
      </c>
    </row>
    <row r="7" spans="1:16" s="75" customFormat="1" ht="20.100000000000001" customHeight="1" x14ac:dyDescent="0.3">
      <c r="A7" s="35"/>
      <c r="B7" s="88" t="s">
        <v>58</v>
      </c>
      <c r="C7" s="82"/>
      <c r="D7" s="83">
        <f>SUM(D8:D9)</f>
        <v>720000</v>
      </c>
      <c r="E7" s="83">
        <f>SUM(E8:E9)</f>
        <v>720000</v>
      </c>
      <c r="F7" s="77">
        <f t="shared" si="0"/>
        <v>0</v>
      </c>
      <c r="G7" s="36"/>
      <c r="H7" s="88" t="s">
        <v>60</v>
      </c>
      <c r="I7" s="85"/>
      <c r="J7" s="86">
        <f>SUM(J8:J12)</f>
        <v>185534170</v>
      </c>
      <c r="K7" s="86">
        <f>SUM(K8:K12)</f>
        <v>186931670</v>
      </c>
      <c r="L7" s="89">
        <f>SUM(K7-J7)</f>
        <v>1397500</v>
      </c>
    </row>
    <row r="8" spans="1:16" s="75" customFormat="1" ht="20.100000000000001" customHeight="1" x14ac:dyDescent="0.3">
      <c r="A8" s="37"/>
      <c r="B8" s="38"/>
      <c r="C8" s="90" t="s">
        <v>61</v>
      </c>
      <c r="D8" s="83">
        <v>0</v>
      </c>
      <c r="E8" s="83">
        <v>0</v>
      </c>
      <c r="F8" s="77">
        <f t="shared" si="0"/>
        <v>0</v>
      </c>
      <c r="G8" s="39"/>
      <c r="H8" s="40"/>
      <c r="I8" s="91" t="s">
        <v>62</v>
      </c>
      <c r="J8" s="92">
        <v>118630910</v>
      </c>
      <c r="K8" s="92">
        <v>115904800</v>
      </c>
      <c r="L8" s="93">
        <f t="shared" ref="L8:L11" si="2">K8-J8</f>
        <v>-2726110</v>
      </c>
    </row>
    <row r="9" spans="1:16" s="75" customFormat="1" ht="20.100000000000001" customHeight="1" x14ac:dyDescent="0.3">
      <c r="A9" s="37"/>
      <c r="B9" s="38"/>
      <c r="C9" s="90" t="s">
        <v>63</v>
      </c>
      <c r="D9" s="83">
        <v>720000</v>
      </c>
      <c r="E9" s="83">
        <v>720000</v>
      </c>
      <c r="F9" s="77">
        <f t="shared" si="0"/>
        <v>0</v>
      </c>
      <c r="G9" s="39"/>
      <c r="H9" s="41"/>
      <c r="I9" s="91" t="s">
        <v>64</v>
      </c>
      <c r="J9" s="92">
        <v>40324100</v>
      </c>
      <c r="K9" s="92">
        <v>43758000</v>
      </c>
      <c r="L9" s="93">
        <f t="shared" si="2"/>
        <v>3433900</v>
      </c>
    </row>
    <row r="10" spans="1:16" s="75" customFormat="1" ht="20.100000000000001" customHeight="1" x14ac:dyDescent="0.3">
      <c r="A10" s="80" t="s">
        <v>65</v>
      </c>
      <c r="B10" s="81"/>
      <c r="C10" s="82"/>
      <c r="D10" s="83">
        <f>D11</f>
        <v>423705680</v>
      </c>
      <c r="E10" s="83">
        <f>E11</f>
        <v>451155000</v>
      </c>
      <c r="F10" s="77">
        <f t="shared" si="0"/>
        <v>27449320</v>
      </c>
      <c r="G10" s="39"/>
      <c r="H10" s="41"/>
      <c r="I10" s="91" t="s">
        <v>66</v>
      </c>
      <c r="J10" s="92">
        <v>12071380</v>
      </c>
      <c r="K10" s="92">
        <v>12214260</v>
      </c>
      <c r="L10" s="93">
        <f t="shared" si="2"/>
        <v>142880</v>
      </c>
    </row>
    <row r="11" spans="1:16" s="75" customFormat="1" ht="20.100000000000001" customHeight="1" x14ac:dyDescent="0.3">
      <c r="A11" s="35"/>
      <c r="B11" s="88" t="s">
        <v>65</v>
      </c>
      <c r="C11" s="82"/>
      <c r="D11" s="83">
        <f>SUM(D12:D13)</f>
        <v>423705680</v>
      </c>
      <c r="E11" s="83">
        <f>SUM(E12:E13)</f>
        <v>451155000</v>
      </c>
      <c r="F11" s="77">
        <f t="shared" si="0"/>
        <v>27449320</v>
      </c>
      <c r="G11" s="39"/>
      <c r="H11" s="41"/>
      <c r="I11" s="91" t="s">
        <v>67</v>
      </c>
      <c r="J11" s="92">
        <v>12571830</v>
      </c>
      <c r="K11" s="92">
        <v>13184610</v>
      </c>
      <c r="L11" s="93">
        <f t="shared" si="2"/>
        <v>612780</v>
      </c>
    </row>
    <row r="12" spans="1:16" s="75" customFormat="1" ht="20.100000000000001" customHeight="1" x14ac:dyDescent="0.3">
      <c r="A12" s="37"/>
      <c r="B12" s="38"/>
      <c r="C12" s="90" t="s">
        <v>68</v>
      </c>
      <c r="D12" s="83">
        <v>389522000</v>
      </c>
      <c r="E12" s="83">
        <v>393155000</v>
      </c>
      <c r="F12" s="77">
        <f t="shared" si="0"/>
        <v>3633000</v>
      </c>
      <c r="G12" s="39"/>
      <c r="H12" s="41"/>
      <c r="I12" s="91" t="s">
        <v>69</v>
      </c>
      <c r="J12" s="92">
        <v>1935950</v>
      </c>
      <c r="K12" s="92">
        <v>1870000</v>
      </c>
      <c r="L12" s="93">
        <f>K12-J12</f>
        <v>-65950</v>
      </c>
      <c r="P12" s="94"/>
    </row>
    <row r="13" spans="1:16" s="75" customFormat="1" ht="20.100000000000001" customHeight="1" x14ac:dyDescent="0.3">
      <c r="A13" s="37"/>
      <c r="B13" s="38"/>
      <c r="C13" s="90" t="s">
        <v>70</v>
      </c>
      <c r="D13" s="83">
        <v>34183680</v>
      </c>
      <c r="E13" s="83">
        <v>58000000</v>
      </c>
      <c r="F13" s="77">
        <f t="shared" si="0"/>
        <v>23816320</v>
      </c>
      <c r="G13" s="39"/>
      <c r="H13" s="88" t="s">
        <v>71</v>
      </c>
      <c r="I13" s="85"/>
      <c r="J13" s="86">
        <f t="shared" ref="J13:K13" si="3">SUM(J14:J18)</f>
        <v>862220</v>
      </c>
      <c r="K13" s="86">
        <f t="shared" si="3"/>
        <v>3356000</v>
      </c>
      <c r="L13" s="87">
        <f>SUM(L14:L18)</f>
        <v>2493780</v>
      </c>
      <c r="P13" s="94"/>
    </row>
    <row r="14" spans="1:16" s="75" customFormat="1" ht="20.100000000000001" customHeight="1" x14ac:dyDescent="0.3">
      <c r="A14" s="80" t="s">
        <v>72</v>
      </c>
      <c r="B14" s="81"/>
      <c r="C14" s="82"/>
      <c r="D14" s="76">
        <f>SUM(D15)</f>
        <v>12000000</v>
      </c>
      <c r="E14" s="76">
        <f>SUM(E15)</f>
        <v>12000000</v>
      </c>
      <c r="F14" s="77">
        <f t="shared" si="0"/>
        <v>0</v>
      </c>
      <c r="G14" s="39"/>
      <c r="H14" s="42"/>
      <c r="I14" s="91" t="s">
        <v>73</v>
      </c>
      <c r="J14" s="86">
        <v>130000</v>
      </c>
      <c r="K14" s="86">
        <v>560000</v>
      </c>
      <c r="L14" s="93">
        <f t="shared" ref="L14:L30" si="4">K14-J14</f>
        <v>430000</v>
      </c>
      <c r="P14" s="94"/>
    </row>
    <row r="15" spans="1:16" s="75" customFormat="1" ht="20.100000000000001" customHeight="1" x14ac:dyDescent="0.3">
      <c r="A15" s="35"/>
      <c r="B15" s="88" t="s">
        <v>72</v>
      </c>
      <c r="C15" s="82"/>
      <c r="D15" s="83">
        <f>SUM(D16:D17)</f>
        <v>12000000</v>
      </c>
      <c r="E15" s="83">
        <f>SUM(E16:E17)</f>
        <v>12000000</v>
      </c>
      <c r="F15" s="77">
        <f t="shared" si="0"/>
        <v>0</v>
      </c>
      <c r="G15" s="39"/>
      <c r="H15" s="38"/>
      <c r="I15" s="91" t="s">
        <v>74</v>
      </c>
      <c r="J15" s="92">
        <v>637220</v>
      </c>
      <c r="K15" s="92">
        <v>2500000</v>
      </c>
      <c r="L15" s="93">
        <f t="shared" si="4"/>
        <v>1862780</v>
      </c>
      <c r="P15" s="94"/>
    </row>
    <row r="16" spans="1:16" s="75" customFormat="1" ht="20.100000000000001" customHeight="1" x14ac:dyDescent="0.3">
      <c r="A16" s="37"/>
      <c r="B16" s="42"/>
      <c r="C16" s="90" t="s">
        <v>75</v>
      </c>
      <c r="D16" s="83">
        <v>0</v>
      </c>
      <c r="E16" s="83">
        <v>0</v>
      </c>
      <c r="F16" s="77">
        <f t="shared" si="0"/>
        <v>0</v>
      </c>
      <c r="G16" s="39"/>
      <c r="H16" s="41"/>
      <c r="I16" s="91" t="s">
        <v>76</v>
      </c>
      <c r="J16" s="92">
        <v>0</v>
      </c>
      <c r="K16" s="92">
        <v>0</v>
      </c>
      <c r="L16" s="93">
        <f t="shared" si="4"/>
        <v>0</v>
      </c>
      <c r="P16" s="94"/>
    </row>
    <row r="17" spans="1:16" s="75" customFormat="1" ht="20.100000000000001" customHeight="1" x14ac:dyDescent="0.3">
      <c r="A17" s="37"/>
      <c r="B17" s="43"/>
      <c r="C17" s="90" t="s">
        <v>77</v>
      </c>
      <c r="D17" s="83">
        <v>12000000</v>
      </c>
      <c r="E17" s="83">
        <v>12000000</v>
      </c>
      <c r="F17" s="77">
        <f t="shared" si="0"/>
        <v>0</v>
      </c>
      <c r="G17" s="39"/>
      <c r="H17" s="41"/>
      <c r="I17" s="91" t="s">
        <v>78</v>
      </c>
      <c r="J17" s="92">
        <v>0</v>
      </c>
      <c r="K17" s="92">
        <v>0</v>
      </c>
      <c r="L17" s="93">
        <f t="shared" si="4"/>
        <v>0</v>
      </c>
      <c r="P17" s="94"/>
    </row>
    <row r="18" spans="1:16" s="75" customFormat="1" ht="20.100000000000001" customHeight="1" x14ac:dyDescent="0.3">
      <c r="A18" s="80" t="s">
        <v>79</v>
      </c>
      <c r="B18" s="81"/>
      <c r="C18" s="82"/>
      <c r="D18" s="83">
        <f>D19</f>
        <v>45408000</v>
      </c>
      <c r="E18" s="83">
        <f>E19</f>
        <v>54900000</v>
      </c>
      <c r="F18" s="77">
        <f t="shared" si="0"/>
        <v>9492000</v>
      </c>
      <c r="G18" s="39"/>
      <c r="H18" s="41"/>
      <c r="I18" s="91" t="s">
        <v>80</v>
      </c>
      <c r="J18" s="92">
        <v>95000</v>
      </c>
      <c r="K18" s="92">
        <v>296000</v>
      </c>
      <c r="L18" s="93">
        <f t="shared" si="4"/>
        <v>201000</v>
      </c>
      <c r="P18" s="94"/>
    </row>
    <row r="19" spans="1:16" s="75" customFormat="1" ht="20.100000000000001" customHeight="1" x14ac:dyDescent="0.3">
      <c r="A19" s="35"/>
      <c r="B19" s="88" t="s">
        <v>79</v>
      </c>
      <c r="C19" s="82"/>
      <c r="D19" s="83">
        <f>SUM(D20:D21)</f>
        <v>45408000</v>
      </c>
      <c r="E19" s="83">
        <f>SUM(E20:E21)</f>
        <v>54900000</v>
      </c>
      <c r="F19" s="77">
        <f t="shared" si="0"/>
        <v>9492000</v>
      </c>
      <c r="G19" s="84" t="s">
        <v>81</v>
      </c>
      <c r="H19" s="81"/>
      <c r="I19" s="85"/>
      <c r="J19" s="86">
        <f>SUM(J20,J31,J37,J44,J48,J50)</f>
        <v>284617964</v>
      </c>
      <c r="K19" s="86">
        <f>SUM(K20,K31,K37,K44,K48,K50)</f>
        <v>338588424</v>
      </c>
      <c r="L19" s="87">
        <f>SUM(L20,L28,L36,L43,L47,L49)</f>
        <v>18802330</v>
      </c>
      <c r="P19" s="94"/>
    </row>
    <row r="20" spans="1:16" s="75" customFormat="1" ht="20.100000000000001" customHeight="1" x14ac:dyDescent="0.3">
      <c r="A20" s="37"/>
      <c r="B20" s="42"/>
      <c r="C20" s="90" t="s">
        <v>82</v>
      </c>
      <c r="D20" s="83">
        <v>45408000</v>
      </c>
      <c r="E20" s="83">
        <v>54900000</v>
      </c>
      <c r="F20" s="77">
        <f t="shared" si="0"/>
        <v>9492000</v>
      </c>
      <c r="G20" s="39"/>
      <c r="H20" s="88" t="s">
        <v>83</v>
      </c>
      <c r="I20" s="85"/>
      <c r="J20" s="86">
        <f>SUM(J21:J30)</f>
        <v>36950000</v>
      </c>
      <c r="K20" s="86">
        <f>SUM(K21:K30)</f>
        <v>39010330</v>
      </c>
      <c r="L20" s="87">
        <f>SUM(L21:L30)</f>
        <v>2060330</v>
      </c>
      <c r="P20" s="94"/>
    </row>
    <row r="21" spans="1:16" s="75" customFormat="1" ht="20.100000000000001" customHeight="1" x14ac:dyDescent="0.3">
      <c r="A21" s="44"/>
      <c r="B21" s="43"/>
      <c r="C21" s="90" t="s">
        <v>84</v>
      </c>
      <c r="D21" s="83">
        <v>0</v>
      </c>
      <c r="E21" s="83">
        <v>0</v>
      </c>
      <c r="F21" s="77">
        <f t="shared" si="0"/>
        <v>0</v>
      </c>
      <c r="G21" s="45"/>
      <c r="H21" s="38"/>
      <c r="I21" s="91" t="s">
        <v>85</v>
      </c>
      <c r="J21" s="83">
        <v>0</v>
      </c>
      <c r="K21" s="83">
        <v>1390000</v>
      </c>
      <c r="L21" s="93">
        <f t="shared" si="4"/>
        <v>1390000</v>
      </c>
    </row>
    <row r="22" spans="1:16" s="75" customFormat="1" ht="20.100000000000001" customHeight="1" x14ac:dyDescent="0.3">
      <c r="A22" s="80" t="s">
        <v>86</v>
      </c>
      <c r="B22" s="81"/>
      <c r="C22" s="82"/>
      <c r="D22" s="83">
        <f>SUM(D23)</f>
        <v>210000</v>
      </c>
      <c r="E22" s="83">
        <f>SUM(E23)</f>
        <v>210000</v>
      </c>
      <c r="F22" s="77">
        <f t="shared" si="0"/>
        <v>0</v>
      </c>
      <c r="G22" s="45"/>
      <c r="H22" s="38"/>
      <c r="I22" s="91" t="s">
        <v>87</v>
      </c>
      <c r="J22" s="83">
        <v>0</v>
      </c>
      <c r="K22" s="83">
        <v>6210330</v>
      </c>
      <c r="L22" s="93">
        <f t="shared" si="4"/>
        <v>6210330</v>
      </c>
    </row>
    <row r="23" spans="1:16" s="75" customFormat="1" ht="20.100000000000001" customHeight="1" x14ac:dyDescent="0.3">
      <c r="A23" s="35"/>
      <c r="B23" s="88" t="s">
        <v>86</v>
      </c>
      <c r="C23" s="82"/>
      <c r="D23" s="83">
        <f>SUM(D24:D25)</f>
        <v>210000</v>
      </c>
      <c r="E23" s="83">
        <f>SUM(E24:E25)</f>
        <v>210000</v>
      </c>
      <c r="F23" s="77">
        <f t="shared" si="0"/>
        <v>0</v>
      </c>
      <c r="G23" s="45"/>
      <c r="H23" s="38"/>
      <c r="I23" s="95" t="s">
        <v>88</v>
      </c>
      <c r="J23" s="83">
        <v>86300</v>
      </c>
      <c r="K23" s="83">
        <v>1500000</v>
      </c>
      <c r="L23" s="93">
        <f t="shared" si="4"/>
        <v>1413700</v>
      </c>
    </row>
    <row r="24" spans="1:16" s="75" customFormat="1" ht="20.100000000000001" customHeight="1" x14ac:dyDescent="0.3">
      <c r="A24" s="37"/>
      <c r="B24" s="42"/>
      <c r="C24" s="90" t="s">
        <v>89</v>
      </c>
      <c r="D24" s="83">
        <v>200000</v>
      </c>
      <c r="E24" s="83">
        <v>200000</v>
      </c>
      <c r="F24" s="77">
        <f t="shared" si="0"/>
        <v>0</v>
      </c>
      <c r="G24" s="45"/>
      <c r="H24" s="38"/>
      <c r="I24" s="91" t="s">
        <v>90</v>
      </c>
      <c r="J24" s="83">
        <v>600000</v>
      </c>
      <c r="K24" s="83">
        <v>600000</v>
      </c>
      <c r="L24" s="93">
        <f t="shared" si="4"/>
        <v>0</v>
      </c>
    </row>
    <row r="25" spans="1:16" s="75" customFormat="1" ht="20.100000000000001" customHeight="1" x14ac:dyDescent="0.3">
      <c r="A25" s="44"/>
      <c r="B25" s="43"/>
      <c r="C25" s="90" t="s">
        <v>91</v>
      </c>
      <c r="D25" s="83">
        <v>10000</v>
      </c>
      <c r="E25" s="83">
        <v>10000</v>
      </c>
      <c r="F25" s="77">
        <f t="shared" si="0"/>
        <v>0</v>
      </c>
      <c r="G25" s="45"/>
      <c r="H25" s="38"/>
      <c r="I25" s="91" t="s">
        <v>92</v>
      </c>
      <c r="J25" s="83">
        <v>6355700</v>
      </c>
      <c r="K25" s="83">
        <v>6058000</v>
      </c>
      <c r="L25" s="93">
        <f t="shared" si="4"/>
        <v>-297700</v>
      </c>
    </row>
    <row r="26" spans="1:16" s="75" customFormat="1" ht="20.100000000000001" customHeight="1" x14ac:dyDescent="0.3">
      <c r="A26" s="80" t="s">
        <v>93</v>
      </c>
      <c r="B26" s="81"/>
      <c r="C26" s="82"/>
      <c r="D26" s="83">
        <f>D27</f>
        <v>18816125</v>
      </c>
      <c r="E26" s="83">
        <f>E27</f>
        <v>10156125</v>
      </c>
      <c r="F26" s="77">
        <f t="shared" si="0"/>
        <v>-8660000</v>
      </c>
      <c r="G26" s="45"/>
      <c r="H26" s="38"/>
      <c r="I26" s="91" t="s">
        <v>94</v>
      </c>
      <c r="J26" s="83">
        <v>20000000</v>
      </c>
      <c r="K26" s="83">
        <v>20000000</v>
      </c>
      <c r="L26" s="93">
        <f t="shared" si="4"/>
        <v>0</v>
      </c>
    </row>
    <row r="27" spans="1:16" s="75" customFormat="1" ht="20.100000000000001" customHeight="1" x14ac:dyDescent="0.3">
      <c r="A27" s="35"/>
      <c r="B27" s="88" t="s">
        <v>93</v>
      </c>
      <c r="C27" s="82"/>
      <c r="D27" s="83">
        <f>SUM(D28:D29)</f>
        <v>18816125</v>
      </c>
      <c r="E27" s="83">
        <f>SUM(E28:E29)</f>
        <v>10156125</v>
      </c>
      <c r="F27" s="77">
        <f t="shared" si="0"/>
        <v>-8660000</v>
      </c>
      <c r="G27" s="45"/>
      <c r="H27" s="38"/>
      <c r="I27" s="91" t="s">
        <v>95</v>
      </c>
      <c r="J27" s="83">
        <v>252000</v>
      </c>
      <c r="K27" s="83">
        <v>252000</v>
      </c>
      <c r="L27" s="96">
        <f t="shared" si="4"/>
        <v>0</v>
      </c>
    </row>
    <row r="28" spans="1:16" s="75" customFormat="1" ht="20.100000000000001" customHeight="1" x14ac:dyDescent="0.3">
      <c r="A28" s="37"/>
      <c r="B28" s="42"/>
      <c r="C28" s="90" t="s">
        <v>96</v>
      </c>
      <c r="D28" s="83">
        <v>279872</v>
      </c>
      <c r="E28" s="83">
        <v>279872</v>
      </c>
      <c r="F28" s="77">
        <f t="shared" si="0"/>
        <v>0</v>
      </c>
      <c r="G28" s="45"/>
      <c r="H28" s="38"/>
      <c r="I28" s="91" t="s">
        <v>97</v>
      </c>
      <c r="J28" s="83">
        <v>8948000</v>
      </c>
      <c r="K28" s="83">
        <v>0</v>
      </c>
      <c r="L28" s="96">
        <f t="shared" si="4"/>
        <v>-8948000</v>
      </c>
    </row>
    <row r="29" spans="1:16" s="75" customFormat="1" ht="20.100000000000001" customHeight="1" x14ac:dyDescent="0.3">
      <c r="A29" s="46"/>
      <c r="B29" s="47"/>
      <c r="C29" s="97" t="s">
        <v>98</v>
      </c>
      <c r="D29" s="98">
        <v>18536253</v>
      </c>
      <c r="E29" s="98">
        <v>9876253</v>
      </c>
      <c r="F29" s="99">
        <f t="shared" si="0"/>
        <v>-8660000</v>
      </c>
      <c r="G29" s="45"/>
      <c r="H29" s="38"/>
      <c r="I29" s="91" t="s">
        <v>99</v>
      </c>
      <c r="J29" s="83">
        <v>600000</v>
      </c>
      <c r="K29" s="83">
        <v>2500000</v>
      </c>
      <c r="L29" s="96">
        <f t="shared" si="4"/>
        <v>1900000</v>
      </c>
    </row>
    <row r="30" spans="1:16" s="75" customFormat="1" ht="20.100000000000001" customHeight="1" x14ac:dyDescent="0.3">
      <c r="A30" s="48"/>
      <c r="B30" s="49"/>
      <c r="C30" s="49"/>
      <c r="D30" s="50"/>
      <c r="E30" s="50"/>
      <c r="F30" s="50"/>
      <c r="G30" s="45"/>
      <c r="H30" s="38"/>
      <c r="I30" s="91" t="s">
        <v>100</v>
      </c>
      <c r="J30" s="83">
        <v>108000</v>
      </c>
      <c r="K30" s="83">
        <v>500000</v>
      </c>
      <c r="L30" s="96">
        <f t="shared" si="4"/>
        <v>392000</v>
      </c>
    </row>
    <row r="31" spans="1:16" s="75" customFormat="1" ht="20.100000000000001" customHeight="1" x14ac:dyDescent="0.3">
      <c r="A31" s="48"/>
      <c r="B31" s="49"/>
      <c r="C31" s="49"/>
      <c r="D31" s="50"/>
      <c r="E31" s="50"/>
      <c r="F31" s="50"/>
      <c r="G31" s="100"/>
      <c r="H31" s="85" t="s">
        <v>101</v>
      </c>
      <c r="I31" s="95"/>
      <c r="J31" s="83">
        <f t="shared" ref="J31:L31" si="5">SUM(J32:J36)</f>
        <v>131938120</v>
      </c>
      <c r="K31" s="83">
        <f t="shared" si="5"/>
        <v>149288910</v>
      </c>
      <c r="L31" s="101">
        <f t="shared" si="5"/>
        <v>17350790</v>
      </c>
    </row>
    <row r="32" spans="1:16" s="75" customFormat="1" ht="20.100000000000001" customHeight="1" x14ac:dyDescent="0.3">
      <c r="A32" s="48"/>
      <c r="B32" s="49"/>
      <c r="C32" s="49"/>
      <c r="D32" s="50"/>
      <c r="E32" s="50"/>
      <c r="F32" s="50"/>
      <c r="G32" s="45"/>
      <c r="H32" s="42"/>
      <c r="I32" s="102" t="s">
        <v>102</v>
      </c>
      <c r="J32" s="76">
        <v>106882480</v>
      </c>
      <c r="K32" s="76">
        <v>116909600</v>
      </c>
      <c r="L32" s="93">
        <f t="shared" ref="L32:L36" si="6">K32-J32</f>
        <v>10027120</v>
      </c>
    </row>
    <row r="33" spans="1:12" s="75" customFormat="1" ht="20.100000000000001" customHeight="1" x14ac:dyDescent="0.3">
      <c r="A33" s="48"/>
      <c r="B33" s="49"/>
      <c r="C33" s="49"/>
      <c r="D33" s="50"/>
      <c r="E33" s="50"/>
      <c r="F33" s="50"/>
      <c r="G33" s="45"/>
      <c r="H33" s="38"/>
      <c r="I33" s="102" t="s">
        <v>103</v>
      </c>
      <c r="J33" s="76">
        <v>11286490</v>
      </c>
      <c r="K33" s="76">
        <v>12196570</v>
      </c>
      <c r="L33" s="93">
        <f t="shared" si="6"/>
        <v>910080</v>
      </c>
    </row>
    <row r="34" spans="1:12" s="75" customFormat="1" ht="20.100000000000001" customHeight="1" x14ac:dyDescent="0.3">
      <c r="A34" s="48"/>
      <c r="B34" s="49"/>
      <c r="C34" s="49"/>
      <c r="D34" s="50"/>
      <c r="E34" s="50"/>
      <c r="F34" s="50"/>
      <c r="G34" s="45"/>
      <c r="H34" s="38"/>
      <c r="I34" s="91" t="s">
        <v>104</v>
      </c>
      <c r="J34" s="76">
        <v>11124430</v>
      </c>
      <c r="K34" s="76">
        <v>12599460</v>
      </c>
      <c r="L34" s="93">
        <f t="shared" si="6"/>
        <v>1475030</v>
      </c>
    </row>
    <row r="35" spans="1:12" s="75" customFormat="1" ht="20.100000000000001" customHeight="1" x14ac:dyDescent="0.3">
      <c r="A35" s="48"/>
      <c r="B35" s="49"/>
      <c r="C35" s="49"/>
      <c r="D35" s="50"/>
      <c r="E35" s="50"/>
      <c r="F35" s="50"/>
      <c r="G35" s="45"/>
      <c r="H35" s="38"/>
      <c r="I35" s="102" t="s">
        <v>105</v>
      </c>
      <c r="J35" s="76">
        <v>2614720</v>
      </c>
      <c r="K35" s="76">
        <v>7553280</v>
      </c>
      <c r="L35" s="93">
        <f t="shared" si="6"/>
        <v>4938560</v>
      </c>
    </row>
    <row r="36" spans="1:12" s="103" customFormat="1" x14ac:dyDescent="0.3">
      <c r="A36" s="48"/>
      <c r="B36" s="49"/>
      <c r="C36" s="49"/>
      <c r="D36" s="50"/>
      <c r="E36" s="50"/>
      <c r="F36" s="50"/>
      <c r="G36" s="45"/>
      <c r="H36" s="43"/>
      <c r="I36" s="91" t="s">
        <v>106</v>
      </c>
      <c r="J36" s="76">
        <v>30000</v>
      </c>
      <c r="K36" s="76">
        <v>30000</v>
      </c>
      <c r="L36" s="93">
        <f t="shared" si="6"/>
        <v>0</v>
      </c>
    </row>
    <row r="37" spans="1:12" s="103" customFormat="1" x14ac:dyDescent="0.3">
      <c r="A37" s="48"/>
      <c r="B37" s="49"/>
      <c r="C37" s="49"/>
      <c r="D37" s="50"/>
      <c r="E37" s="50"/>
      <c r="F37" s="50"/>
      <c r="G37" s="45"/>
      <c r="H37" s="104" t="s">
        <v>107</v>
      </c>
      <c r="I37" s="102"/>
      <c r="J37" s="76">
        <f t="shared" ref="J37:L37" si="7">SUM(J38:J43)</f>
        <v>9537080</v>
      </c>
      <c r="K37" s="76">
        <f t="shared" si="7"/>
        <v>15540090</v>
      </c>
      <c r="L37" s="105">
        <f t="shared" si="7"/>
        <v>6003010</v>
      </c>
    </row>
    <row r="38" spans="1:12" s="103" customFormat="1" x14ac:dyDescent="0.3">
      <c r="A38" s="48"/>
      <c r="B38" s="49"/>
      <c r="C38" s="49"/>
      <c r="D38" s="50"/>
      <c r="E38" s="50"/>
      <c r="F38" s="50"/>
      <c r="G38" s="45"/>
      <c r="H38" s="42"/>
      <c r="I38" s="102" t="s">
        <v>108</v>
      </c>
      <c r="J38" s="76">
        <v>2654000</v>
      </c>
      <c r="K38" s="76">
        <v>6544000</v>
      </c>
      <c r="L38" s="93">
        <f t="shared" ref="L38:L43" si="8">K38-J38</f>
        <v>3890000</v>
      </c>
    </row>
    <row r="39" spans="1:12" s="103" customFormat="1" x14ac:dyDescent="0.3">
      <c r="A39" s="48"/>
      <c r="B39" s="49"/>
      <c r="C39" s="49"/>
      <c r="D39" s="50"/>
      <c r="E39" s="50"/>
      <c r="F39" s="50"/>
      <c r="G39" s="45"/>
      <c r="H39" s="38"/>
      <c r="I39" s="102" t="s">
        <v>109</v>
      </c>
      <c r="J39" s="76">
        <v>4902080</v>
      </c>
      <c r="K39" s="76">
        <v>6886090</v>
      </c>
      <c r="L39" s="93">
        <f t="shared" si="8"/>
        <v>1984010</v>
      </c>
    </row>
    <row r="40" spans="1:12" s="103" customFormat="1" x14ac:dyDescent="0.3">
      <c r="A40" s="48"/>
      <c r="B40" s="49"/>
      <c r="C40" s="49"/>
      <c r="D40" s="50"/>
      <c r="E40" s="50"/>
      <c r="F40" s="50"/>
      <c r="G40" s="45"/>
      <c r="H40" s="38"/>
      <c r="I40" s="102" t="s">
        <v>110</v>
      </c>
      <c r="J40" s="76">
        <v>1320000</v>
      </c>
      <c r="K40" s="76">
        <v>1200000</v>
      </c>
      <c r="L40" s="93">
        <f t="shared" si="8"/>
        <v>-120000</v>
      </c>
    </row>
    <row r="41" spans="1:12" s="103" customFormat="1" x14ac:dyDescent="0.3">
      <c r="A41" s="48"/>
      <c r="B41" s="49"/>
      <c r="C41" s="49"/>
      <c r="D41" s="50"/>
      <c r="E41" s="50"/>
      <c r="F41" s="50"/>
      <c r="G41" s="45"/>
      <c r="H41" s="38"/>
      <c r="I41" s="102" t="s">
        <v>111</v>
      </c>
      <c r="J41" s="76">
        <v>341000</v>
      </c>
      <c r="K41" s="76">
        <v>250000</v>
      </c>
      <c r="L41" s="93">
        <f t="shared" si="8"/>
        <v>-91000</v>
      </c>
    </row>
    <row r="42" spans="1:12" s="103" customFormat="1" x14ac:dyDescent="0.3">
      <c r="A42" s="48"/>
      <c r="B42" s="49"/>
      <c r="C42" s="49"/>
      <c r="D42" s="50"/>
      <c r="E42" s="50"/>
      <c r="F42" s="50"/>
      <c r="G42" s="45"/>
      <c r="H42" s="38"/>
      <c r="I42" s="102" t="s">
        <v>112</v>
      </c>
      <c r="J42" s="76">
        <v>210000</v>
      </c>
      <c r="K42" s="76">
        <v>360000</v>
      </c>
      <c r="L42" s="93">
        <f t="shared" si="8"/>
        <v>150000</v>
      </c>
    </row>
    <row r="43" spans="1:12" s="103" customFormat="1" x14ac:dyDescent="0.3">
      <c r="A43" s="48"/>
      <c r="B43" s="49"/>
      <c r="C43" s="49"/>
      <c r="D43" s="50"/>
      <c r="E43" s="50"/>
      <c r="F43" s="50"/>
      <c r="G43" s="45"/>
      <c r="H43" s="43"/>
      <c r="I43" s="102" t="s">
        <v>113</v>
      </c>
      <c r="J43" s="76">
        <v>110000</v>
      </c>
      <c r="K43" s="76">
        <v>300000</v>
      </c>
      <c r="L43" s="93">
        <f t="shared" si="8"/>
        <v>190000</v>
      </c>
    </row>
    <row r="44" spans="1:12" s="103" customFormat="1" x14ac:dyDescent="0.3">
      <c r="A44" s="48"/>
      <c r="B44" s="49"/>
      <c r="C44" s="49"/>
      <c r="D44" s="50"/>
      <c r="E44" s="50"/>
      <c r="F44" s="50"/>
      <c r="G44" s="45"/>
      <c r="H44" s="104" t="s">
        <v>114</v>
      </c>
      <c r="I44" s="106"/>
      <c r="J44" s="78">
        <f t="shared" ref="J44:L44" si="9">SUM(J45:J47)</f>
        <v>32500000</v>
      </c>
      <c r="K44" s="78">
        <f t="shared" si="9"/>
        <v>58000000</v>
      </c>
      <c r="L44" s="79">
        <f t="shared" si="9"/>
        <v>25500000</v>
      </c>
    </row>
    <row r="45" spans="1:12" s="103" customFormat="1" x14ac:dyDescent="0.3">
      <c r="A45" s="48"/>
      <c r="B45" s="49"/>
      <c r="C45" s="49"/>
      <c r="D45" s="50"/>
      <c r="E45" s="50"/>
      <c r="F45" s="50"/>
      <c r="G45" s="39"/>
      <c r="H45" s="41"/>
      <c r="I45" s="91" t="s">
        <v>115</v>
      </c>
      <c r="J45" s="92">
        <v>0</v>
      </c>
      <c r="K45" s="92">
        <v>0</v>
      </c>
      <c r="L45" s="93">
        <f t="shared" ref="L45" si="10">K45-J45</f>
        <v>0</v>
      </c>
    </row>
    <row r="46" spans="1:12" s="103" customFormat="1" x14ac:dyDescent="0.3">
      <c r="A46" s="48"/>
      <c r="B46" s="49"/>
      <c r="C46" s="49"/>
      <c r="D46" s="50"/>
      <c r="E46" s="50"/>
      <c r="F46" s="50"/>
      <c r="G46" s="39"/>
      <c r="H46" s="41"/>
      <c r="I46" s="91" t="s">
        <v>116</v>
      </c>
      <c r="J46" s="92">
        <v>2000000</v>
      </c>
      <c r="K46" s="92">
        <v>2000000</v>
      </c>
      <c r="L46" s="93"/>
    </row>
    <row r="47" spans="1:12" s="103" customFormat="1" x14ac:dyDescent="0.3">
      <c r="A47" s="48"/>
      <c r="B47" s="49"/>
      <c r="C47" s="49"/>
      <c r="D47" s="50"/>
      <c r="E47" s="50"/>
      <c r="F47" s="50"/>
      <c r="G47" s="39"/>
      <c r="H47" s="41"/>
      <c r="I47" s="91" t="s">
        <v>117</v>
      </c>
      <c r="J47" s="92">
        <v>30500000</v>
      </c>
      <c r="K47" s="92">
        <v>56000000</v>
      </c>
      <c r="L47" s="93">
        <f t="shared" ref="L47" si="11">K47-J47</f>
        <v>25500000</v>
      </c>
    </row>
    <row r="48" spans="1:12" s="103" customFormat="1" x14ac:dyDescent="0.3">
      <c r="A48" s="48"/>
      <c r="B48" s="49"/>
      <c r="C48" s="49"/>
      <c r="D48" s="50"/>
      <c r="E48" s="50"/>
      <c r="F48" s="50"/>
      <c r="G48" s="39"/>
      <c r="H48" s="88" t="s">
        <v>118</v>
      </c>
      <c r="I48" s="85"/>
      <c r="J48" s="86">
        <f t="shared" ref="J48:L48" si="12">SUM(J49)</f>
        <v>12000000</v>
      </c>
      <c r="K48" s="86">
        <f t="shared" si="12"/>
        <v>12000000</v>
      </c>
      <c r="L48" s="87">
        <f t="shared" si="12"/>
        <v>0</v>
      </c>
    </row>
    <row r="49" spans="1:12" s="103" customFormat="1" x14ac:dyDescent="0.3">
      <c r="A49" s="48"/>
      <c r="B49" s="49"/>
      <c r="C49" s="49"/>
      <c r="D49" s="50"/>
      <c r="E49" s="50"/>
      <c r="F49" s="50"/>
      <c r="G49" s="39"/>
      <c r="H49" s="42"/>
      <c r="I49" s="91" t="s">
        <v>119</v>
      </c>
      <c r="J49" s="86">
        <v>12000000</v>
      </c>
      <c r="K49" s="86">
        <v>12000000</v>
      </c>
      <c r="L49" s="93">
        <f t="shared" ref="L49" si="13">K49-J49</f>
        <v>0</v>
      </c>
    </row>
    <row r="50" spans="1:12" s="103" customFormat="1" x14ac:dyDescent="0.3">
      <c r="A50" s="48"/>
      <c r="B50" s="49"/>
      <c r="C50" s="49"/>
      <c r="D50" s="50"/>
      <c r="E50" s="50"/>
      <c r="F50" s="50"/>
      <c r="G50" s="39"/>
      <c r="H50" s="88" t="s">
        <v>120</v>
      </c>
      <c r="I50" s="85"/>
      <c r="J50" s="86">
        <f t="shared" ref="J50:L50" si="14">SUM(J51:J52)</f>
        <v>61692764</v>
      </c>
      <c r="K50" s="86">
        <f t="shared" si="14"/>
        <v>64749094</v>
      </c>
      <c r="L50" s="87">
        <f t="shared" si="14"/>
        <v>3056330</v>
      </c>
    </row>
    <row r="51" spans="1:12" s="103" customFormat="1" x14ac:dyDescent="0.3">
      <c r="A51" s="51" t="s">
        <v>121</v>
      </c>
      <c r="B51" s="52"/>
      <c r="C51" s="52"/>
      <c r="D51" s="52"/>
      <c r="E51" s="52"/>
      <c r="F51" s="53"/>
      <c r="G51" s="39"/>
      <c r="H51" s="42"/>
      <c r="I51" s="91" t="s">
        <v>122</v>
      </c>
      <c r="J51" s="86">
        <v>61343670</v>
      </c>
      <c r="K51" s="86">
        <v>64400000</v>
      </c>
      <c r="L51" s="93">
        <f t="shared" ref="L51:L58" si="15">K51-J51</f>
        <v>3056330</v>
      </c>
    </row>
    <row r="52" spans="1:12" s="103" customFormat="1" x14ac:dyDescent="0.3">
      <c r="A52" s="51"/>
      <c r="B52" s="52"/>
      <c r="C52" s="52"/>
      <c r="D52" s="52"/>
      <c r="E52" s="52"/>
      <c r="F52" s="53"/>
      <c r="G52" s="39"/>
      <c r="H52" s="38"/>
      <c r="I52" s="91" t="s">
        <v>123</v>
      </c>
      <c r="J52" s="92">
        <v>349094</v>
      </c>
      <c r="K52" s="92">
        <v>349094</v>
      </c>
      <c r="L52" s="93">
        <f t="shared" si="15"/>
        <v>0</v>
      </c>
    </row>
    <row r="53" spans="1:12" s="103" customFormat="1" x14ac:dyDescent="0.3">
      <c r="A53" s="51"/>
      <c r="B53" s="52"/>
      <c r="C53" s="52"/>
      <c r="D53" s="52"/>
      <c r="E53" s="52"/>
      <c r="F53" s="53"/>
      <c r="G53" s="84" t="s">
        <v>124</v>
      </c>
      <c r="H53" s="81"/>
      <c r="I53" s="85"/>
      <c r="J53" s="83">
        <f>J54</f>
        <v>10000</v>
      </c>
      <c r="K53" s="83">
        <f>K54</f>
        <v>10000</v>
      </c>
      <c r="L53" s="93">
        <f t="shared" si="15"/>
        <v>0</v>
      </c>
    </row>
    <row r="54" spans="1:12" s="103" customFormat="1" x14ac:dyDescent="0.3">
      <c r="A54" s="51"/>
      <c r="B54" s="52"/>
      <c r="C54" s="52"/>
      <c r="D54" s="52"/>
      <c r="E54" s="52"/>
      <c r="F54" s="53"/>
      <c r="G54" s="54"/>
      <c r="H54" s="88" t="s">
        <v>125</v>
      </c>
      <c r="I54" s="85"/>
      <c r="J54" s="83">
        <f>SUM(J55)</f>
        <v>10000</v>
      </c>
      <c r="K54" s="83">
        <f>SUM(K55)</f>
        <v>10000</v>
      </c>
      <c r="L54" s="93">
        <f t="shared" si="15"/>
        <v>0</v>
      </c>
    </row>
    <row r="55" spans="1:12" s="103" customFormat="1" x14ac:dyDescent="0.3">
      <c r="A55" s="51"/>
      <c r="B55" s="52"/>
      <c r="C55" s="52"/>
      <c r="D55" s="52"/>
      <c r="E55" s="52"/>
      <c r="F55" s="53"/>
      <c r="G55" s="55"/>
      <c r="H55" s="56"/>
      <c r="I55" s="107" t="s">
        <v>125</v>
      </c>
      <c r="J55" s="108">
        <v>10000</v>
      </c>
      <c r="K55" s="108">
        <v>10000</v>
      </c>
      <c r="L55" s="109">
        <f t="shared" si="15"/>
        <v>0</v>
      </c>
    </row>
    <row r="56" spans="1:12" s="103" customFormat="1" x14ac:dyDescent="0.3">
      <c r="A56" s="51"/>
      <c r="B56" s="52"/>
      <c r="C56" s="52"/>
      <c r="D56" s="52"/>
      <c r="E56" s="52"/>
      <c r="F56" s="53"/>
      <c r="G56" s="84" t="s">
        <v>126</v>
      </c>
      <c r="H56" s="81"/>
      <c r="I56" s="85"/>
      <c r="J56" s="83">
        <f>J57</f>
        <v>29835451</v>
      </c>
      <c r="K56" s="83">
        <f>K57</f>
        <v>255031</v>
      </c>
      <c r="L56" s="96">
        <f t="shared" si="15"/>
        <v>-29580420</v>
      </c>
    </row>
    <row r="57" spans="1:12" x14ac:dyDescent="0.3">
      <c r="A57" s="51"/>
      <c r="B57" s="52"/>
      <c r="C57" s="52"/>
      <c r="D57" s="52"/>
      <c r="E57" s="52"/>
      <c r="F57" s="53"/>
      <c r="G57" s="54"/>
      <c r="H57" s="110" t="s">
        <v>126</v>
      </c>
      <c r="I57" s="91"/>
      <c r="J57" s="83">
        <f>SUM(J58)</f>
        <v>29835451</v>
      </c>
      <c r="K57" s="83">
        <f>SUM(K58)</f>
        <v>255031</v>
      </c>
      <c r="L57" s="93">
        <f t="shared" si="15"/>
        <v>-29580420</v>
      </c>
    </row>
    <row r="58" spans="1:12" ht="17.25" thickBot="1" x14ac:dyDescent="0.35">
      <c r="A58" s="57"/>
      <c r="B58" s="58"/>
      <c r="C58" s="58"/>
      <c r="D58" s="58"/>
      <c r="E58" s="58"/>
      <c r="F58" s="59"/>
      <c r="G58" s="60"/>
      <c r="H58" s="112"/>
      <c r="I58" s="113" t="s">
        <v>127</v>
      </c>
      <c r="J58" s="114">
        <v>29835451</v>
      </c>
      <c r="K58" s="114">
        <v>255031</v>
      </c>
      <c r="L58" s="115">
        <f t="shared" si="15"/>
        <v>-29580420</v>
      </c>
    </row>
    <row r="59" spans="1:12" x14ac:dyDescent="0.3">
      <c r="A59" s="61"/>
      <c r="B59" s="61"/>
      <c r="C59" s="61"/>
      <c r="D59" s="52"/>
      <c r="E59" s="52"/>
    </row>
    <row r="60" spans="1:12" x14ac:dyDescent="0.3">
      <c r="A60" s="61"/>
      <c r="B60" s="61"/>
      <c r="C60" s="61"/>
      <c r="D60" s="52"/>
      <c r="E60" s="52"/>
    </row>
    <row r="61" spans="1:12" x14ac:dyDescent="0.3">
      <c r="A61" s="61"/>
      <c r="B61" s="61"/>
      <c r="C61" s="61"/>
      <c r="D61" s="52"/>
      <c r="E61" s="52"/>
    </row>
    <row r="62" spans="1:12" x14ac:dyDescent="0.3">
      <c r="A62" s="61"/>
      <c r="B62" s="61"/>
      <c r="C62" s="61"/>
      <c r="D62" s="52"/>
      <c r="E62" s="52"/>
    </row>
    <row r="63" spans="1:12" x14ac:dyDescent="0.3">
      <c r="A63" s="61"/>
      <c r="B63" s="61"/>
      <c r="C63" s="61"/>
      <c r="D63" s="52"/>
      <c r="E63" s="52"/>
    </row>
    <row r="64" spans="1:12" s="116" customFormat="1" x14ac:dyDescent="0.3">
      <c r="A64" s="61"/>
      <c r="B64" s="61"/>
      <c r="C64" s="61"/>
      <c r="D64" s="52"/>
      <c r="E64" s="52"/>
      <c r="G64" s="111"/>
      <c r="H64" s="111"/>
      <c r="I64" s="111"/>
      <c r="J64" s="117"/>
      <c r="K64" s="117"/>
    </row>
    <row r="65" spans="1:11" s="116" customFormat="1" x14ac:dyDescent="0.3">
      <c r="A65" s="61"/>
      <c r="B65" s="61"/>
      <c r="C65" s="61"/>
      <c r="D65" s="52"/>
      <c r="E65" s="52"/>
      <c r="G65" s="111"/>
      <c r="H65" s="111"/>
      <c r="I65" s="111"/>
      <c r="J65" s="117"/>
      <c r="K65" s="117"/>
    </row>
    <row r="66" spans="1:11" s="116" customFormat="1" x14ac:dyDescent="0.3">
      <c r="A66" s="61"/>
      <c r="B66" s="61"/>
      <c r="C66" s="61"/>
      <c r="D66" s="52"/>
      <c r="E66" s="52"/>
      <c r="G66" s="111"/>
      <c r="H66" s="111"/>
      <c r="I66" s="111"/>
      <c r="J66" s="117"/>
      <c r="K66" s="117"/>
    </row>
    <row r="67" spans="1:11" s="116" customFormat="1" x14ac:dyDescent="0.3">
      <c r="A67" s="61"/>
      <c r="B67" s="61"/>
      <c r="C67" s="61"/>
      <c r="D67" s="52"/>
      <c r="E67" s="52"/>
      <c r="G67" s="111"/>
      <c r="H67" s="111"/>
      <c r="I67" s="111"/>
      <c r="J67" s="117"/>
      <c r="K67" s="117"/>
    </row>
    <row r="68" spans="1:11" s="116" customFormat="1" x14ac:dyDescent="0.3">
      <c r="A68" s="61"/>
      <c r="B68" s="61"/>
      <c r="C68" s="61"/>
      <c r="D68" s="52"/>
      <c r="E68" s="52"/>
      <c r="G68" s="111"/>
      <c r="H68" s="111"/>
      <c r="I68" s="111"/>
      <c r="J68" s="117"/>
      <c r="K68" s="117"/>
    </row>
    <row r="69" spans="1:11" s="116" customFormat="1" x14ac:dyDescent="0.3">
      <c r="A69" s="61"/>
      <c r="B69" s="61"/>
      <c r="C69" s="61"/>
      <c r="D69" s="52"/>
      <c r="E69" s="52"/>
      <c r="G69" s="111"/>
      <c r="H69" s="111"/>
      <c r="I69" s="111"/>
      <c r="J69" s="117"/>
      <c r="K69" s="117"/>
    </row>
    <row r="70" spans="1:11" s="116" customFormat="1" x14ac:dyDescent="0.3">
      <c r="A70" s="61"/>
      <c r="B70" s="61"/>
      <c r="C70" s="61"/>
      <c r="D70" s="52"/>
      <c r="E70" s="52"/>
      <c r="G70" s="111"/>
      <c r="H70" s="111"/>
      <c r="I70" s="111"/>
      <c r="J70" s="117"/>
      <c r="K70" s="117"/>
    </row>
    <row r="71" spans="1:11" s="116" customFormat="1" x14ac:dyDescent="0.3">
      <c r="A71" s="61"/>
      <c r="B71" s="61"/>
      <c r="C71" s="61"/>
      <c r="D71" s="52"/>
      <c r="E71" s="52"/>
      <c r="G71" s="111"/>
      <c r="H71" s="111"/>
      <c r="I71" s="111"/>
      <c r="J71" s="117"/>
      <c r="K71" s="117"/>
    </row>
    <row r="72" spans="1:11" s="116" customFormat="1" x14ac:dyDescent="0.3">
      <c r="A72" s="61"/>
      <c r="B72" s="61"/>
      <c r="C72" s="61"/>
      <c r="D72" s="52"/>
      <c r="E72" s="52"/>
      <c r="G72" s="111"/>
      <c r="H72" s="111"/>
      <c r="I72" s="111"/>
      <c r="J72" s="117"/>
      <c r="K72" s="117"/>
    </row>
    <row r="73" spans="1:11" s="116" customFormat="1" x14ac:dyDescent="0.3">
      <c r="A73" s="61"/>
      <c r="B73" s="61"/>
      <c r="C73" s="61"/>
      <c r="D73" s="52"/>
      <c r="E73" s="52"/>
      <c r="G73" s="111"/>
      <c r="H73" s="111"/>
      <c r="I73" s="111"/>
      <c r="J73" s="117"/>
      <c r="K73" s="117"/>
    </row>
    <row r="74" spans="1:11" s="116" customFormat="1" x14ac:dyDescent="0.3">
      <c r="A74" s="61"/>
      <c r="B74" s="61"/>
      <c r="C74" s="61"/>
      <c r="D74" s="52"/>
      <c r="E74" s="52"/>
      <c r="G74" s="111"/>
      <c r="H74" s="111"/>
      <c r="I74" s="111"/>
      <c r="J74" s="117"/>
      <c r="K74" s="117"/>
    </row>
    <row r="75" spans="1:11" s="116" customFormat="1" x14ac:dyDescent="0.3">
      <c r="A75" s="61"/>
      <c r="B75" s="61"/>
      <c r="C75" s="61"/>
      <c r="D75" s="52"/>
      <c r="E75" s="52"/>
      <c r="G75" s="111"/>
      <c r="H75" s="111"/>
      <c r="I75" s="111"/>
      <c r="J75" s="117"/>
      <c r="K75" s="117"/>
    </row>
    <row r="76" spans="1:11" s="116" customFormat="1" x14ac:dyDescent="0.3">
      <c r="A76" s="61"/>
      <c r="B76" s="61"/>
      <c r="C76" s="61"/>
      <c r="D76" s="52"/>
      <c r="E76" s="52"/>
      <c r="G76" s="111"/>
      <c r="H76" s="111"/>
      <c r="I76" s="111"/>
      <c r="J76" s="117"/>
      <c r="K76" s="117"/>
    </row>
    <row r="77" spans="1:11" s="116" customFormat="1" x14ac:dyDescent="0.3">
      <c r="A77" s="61"/>
      <c r="B77" s="61"/>
      <c r="C77" s="61"/>
      <c r="D77" s="52"/>
      <c r="E77" s="52"/>
      <c r="G77" s="111"/>
      <c r="H77" s="111"/>
      <c r="I77" s="111"/>
      <c r="J77" s="117"/>
      <c r="K77" s="117"/>
    </row>
    <row r="78" spans="1:11" s="116" customFormat="1" x14ac:dyDescent="0.3">
      <c r="A78" s="61"/>
      <c r="B78" s="61"/>
      <c r="C78" s="61"/>
      <c r="D78" s="52"/>
      <c r="E78" s="52"/>
      <c r="G78" s="111"/>
      <c r="H78" s="111"/>
      <c r="I78" s="111"/>
      <c r="J78" s="117"/>
      <c r="K78" s="117"/>
    </row>
    <row r="79" spans="1:11" s="116" customFormat="1" x14ac:dyDescent="0.3">
      <c r="A79" s="61"/>
      <c r="B79" s="61"/>
      <c r="C79" s="61"/>
      <c r="D79" s="52"/>
      <c r="E79" s="52"/>
      <c r="G79" s="111"/>
      <c r="H79" s="111"/>
      <c r="I79" s="111"/>
      <c r="J79" s="117"/>
      <c r="K79" s="117"/>
    </row>
    <row r="80" spans="1:11" s="116" customFormat="1" x14ac:dyDescent="0.3">
      <c r="A80" s="61"/>
      <c r="B80" s="61"/>
      <c r="C80" s="61"/>
      <c r="D80" s="52"/>
      <c r="E80" s="52"/>
      <c r="G80" s="111"/>
      <c r="H80" s="111"/>
      <c r="I80" s="111"/>
      <c r="J80" s="117"/>
      <c r="K80" s="117"/>
    </row>
    <row r="81" spans="1:11" s="116" customFormat="1" x14ac:dyDescent="0.3">
      <c r="A81" s="61"/>
      <c r="B81" s="61"/>
      <c r="C81" s="61"/>
      <c r="D81" s="52"/>
      <c r="E81" s="52"/>
      <c r="G81" s="111"/>
      <c r="H81" s="111"/>
      <c r="I81" s="111"/>
      <c r="J81" s="117"/>
      <c r="K81" s="117"/>
    </row>
    <row r="82" spans="1:11" s="116" customFormat="1" x14ac:dyDescent="0.3">
      <c r="A82" s="61"/>
      <c r="B82" s="61"/>
      <c r="C82" s="61"/>
      <c r="D82" s="52"/>
      <c r="E82" s="52"/>
      <c r="G82" s="111"/>
      <c r="H82" s="111"/>
      <c r="I82" s="111"/>
      <c r="J82" s="117"/>
      <c r="K82" s="117"/>
    </row>
    <row r="83" spans="1:11" s="116" customFormat="1" x14ac:dyDescent="0.3">
      <c r="A83" s="61"/>
      <c r="B83" s="61"/>
      <c r="C83" s="61"/>
      <c r="D83" s="52"/>
      <c r="E83" s="52"/>
      <c r="G83" s="111"/>
      <c r="H83" s="111"/>
      <c r="I83" s="111"/>
      <c r="J83" s="117"/>
      <c r="K83" s="117"/>
    </row>
    <row r="84" spans="1:11" s="116" customFormat="1" x14ac:dyDescent="0.3">
      <c r="A84" s="61"/>
      <c r="B84" s="61"/>
      <c r="C84" s="61"/>
      <c r="D84" s="52"/>
      <c r="E84" s="52"/>
      <c r="G84" s="111"/>
      <c r="H84" s="111"/>
      <c r="I84" s="111"/>
      <c r="J84" s="117"/>
      <c r="K84" s="117"/>
    </row>
    <row r="85" spans="1:11" s="116" customFormat="1" x14ac:dyDescent="0.3">
      <c r="A85" s="61"/>
      <c r="B85" s="61"/>
      <c r="C85" s="61"/>
      <c r="D85" s="52"/>
      <c r="E85" s="52"/>
      <c r="G85" s="111"/>
      <c r="H85" s="111"/>
      <c r="I85" s="111"/>
      <c r="J85" s="117"/>
      <c r="K85" s="117"/>
    </row>
    <row r="86" spans="1:11" s="116" customFormat="1" x14ac:dyDescent="0.3">
      <c r="A86" s="61"/>
      <c r="B86" s="61"/>
      <c r="C86" s="61"/>
      <c r="D86" s="52"/>
      <c r="E86" s="52"/>
      <c r="G86" s="111"/>
      <c r="H86" s="111"/>
      <c r="I86" s="111"/>
      <c r="J86" s="117"/>
      <c r="K86" s="117"/>
    </row>
    <row r="87" spans="1:11" s="116" customFormat="1" x14ac:dyDescent="0.3">
      <c r="A87" s="61"/>
      <c r="B87" s="61"/>
      <c r="C87" s="61"/>
      <c r="D87" s="52"/>
      <c r="E87" s="52"/>
      <c r="G87" s="111"/>
      <c r="H87" s="111"/>
      <c r="I87" s="111"/>
      <c r="J87" s="117"/>
      <c r="K87" s="117"/>
    </row>
    <row r="88" spans="1:11" s="116" customFormat="1" x14ac:dyDescent="0.3">
      <c r="A88" s="61"/>
      <c r="B88" s="61"/>
      <c r="C88" s="61"/>
      <c r="D88" s="52"/>
      <c r="E88" s="52"/>
      <c r="G88" s="111"/>
      <c r="H88" s="111"/>
      <c r="I88" s="111"/>
      <c r="J88" s="117"/>
      <c r="K88" s="117"/>
    </row>
    <row r="89" spans="1:11" s="116" customFormat="1" x14ac:dyDescent="0.3">
      <c r="A89" s="61"/>
      <c r="B89" s="61"/>
      <c r="C89" s="61"/>
      <c r="D89" s="52"/>
      <c r="E89" s="52"/>
      <c r="G89" s="111"/>
      <c r="H89" s="111"/>
      <c r="I89" s="111"/>
      <c r="J89" s="117"/>
      <c r="K89" s="117"/>
    </row>
    <row r="90" spans="1:11" s="116" customFormat="1" x14ac:dyDescent="0.3">
      <c r="A90" s="61"/>
      <c r="B90" s="61"/>
      <c r="C90" s="61"/>
      <c r="D90" s="52"/>
      <c r="E90" s="52"/>
      <c r="G90" s="111"/>
      <c r="H90" s="111"/>
      <c r="I90" s="111"/>
      <c r="J90" s="117"/>
      <c r="K90" s="117"/>
    </row>
    <row r="91" spans="1:11" s="116" customFormat="1" x14ac:dyDescent="0.3">
      <c r="A91" s="61"/>
      <c r="B91" s="61"/>
      <c r="C91" s="61"/>
      <c r="D91" s="52"/>
      <c r="E91" s="52"/>
      <c r="G91" s="111"/>
      <c r="H91" s="111"/>
      <c r="I91" s="111"/>
      <c r="J91" s="117"/>
      <c r="K91" s="117"/>
    </row>
    <row r="92" spans="1:11" s="116" customFormat="1" x14ac:dyDescent="0.3">
      <c r="A92" s="61"/>
      <c r="B92" s="61"/>
      <c r="C92" s="61"/>
      <c r="D92" s="52"/>
      <c r="E92" s="52"/>
      <c r="G92" s="111"/>
      <c r="H92" s="111"/>
      <c r="I92" s="111"/>
      <c r="J92" s="117"/>
      <c r="K92" s="117"/>
    </row>
    <row r="93" spans="1:11" s="116" customFormat="1" x14ac:dyDescent="0.3">
      <c r="A93" s="61"/>
      <c r="B93" s="61"/>
      <c r="C93" s="61"/>
      <c r="D93" s="52"/>
      <c r="E93" s="52"/>
      <c r="G93" s="111"/>
      <c r="H93" s="111"/>
      <c r="I93" s="111"/>
      <c r="J93" s="117"/>
      <c r="K93" s="117"/>
    </row>
    <row r="94" spans="1:11" s="116" customFormat="1" x14ac:dyDescent="0.3">
      <c r="A94" s="61"/>
      <c r="B94" s="61"/>
      <c r="C94" s="61"/>
      <c r="D94" s="52"/>
      <c r="E94" s="52"/>
      <c r="G94" s="111"/>
      <c r="H94" s="111"/>
      <c r="I94" s="111"/>
      <c r="J94" s="117"/>
      <c r="K94" s="117"/>
    </row>
    <row r="95" spans="1:11" s="116" customFormat="1" x14ac:dyDescent="0.3">
      <c r="A95" s="61"/>
      <c r="B95" s="61"/>
      <c r="C95" s="61"/>
      <c r="D95" s="52"/>
      <c r="E95" s="52"/>
      <c r="G95" s="111"/>
      <c r="H95" s="111"/>
      <c r="I95" s="111"/>
      <c r="J95" s="117"/>
      <c r="K95" s="117"/>
    </row>
    <row r="96" spans="1:11" s="116" customFormat="1" x14ac:dyDescent="0.3">
      <c r="A96" s="61"/>
      <c r="B96" s="61"/>
      <c r="C96" s="61"/>
      <c r="D96" s="52"/>
      <c r="E96" s="52"/>
      <c r="G96" s="111"/>
      <c r="H96" s="111"/>
      <c r="I96" s="111"/>
      <c r="J96" s="117"/>
      <c r="K96" s="117"/>
    </row>
    <row r="97" spans="1:11" s="116" customFormat="1" x14ac:dyDescent="0.3">
      <c r="A97" s="61"/>
      <c r="B97" s="61"/>
      <c r="C97" s="61"/>
      <c r="D97" s="52"/>
      <c r="E97" s="52"/>
      <c r="G97" s="111"/>
      <c r="H97" s="111"/>
      <c r="I97" s="111"/>
      <c r="J97" s="117"/>
      <c r="K97" s="117"/>
    </row>
    <row r="98" spans="1:11" s="116" customFormat="1" x14ac:dyDescent="0.3">
      <c r="A98" s="61"/>
      <c r="B98" s="61"/>
      <c r="C98" s="61"/>
      <c r="D98" s="52"/>
      <c r="E98" s="52"/>
      <c r="G98" s="111"/>
      <c r="H98" s="111"/>
      <c r="I98" s="111"/>
      <c r="J98" s="117"/>
      <c r="K98" s="117"/>
    </row>
    <row r="99" spans="1:11" s="116" customFormat="1" x14ac:dyDescent="0.3">
      <c r="A99" s="61"/>
      <c r="B99" s="61"/>
      <c r="C99" s="61"/>
      <c r="D99" s="52"/>
      <c r="E99" s="52"/>
      <c r="G99" s="111"/>
      <c r="H99" s="111"/>
      <c r="I99" s="111"/>
      <c r="J99" s="117"/>
      <c r="K99" s="117"/>
    </row>
    <row r="100" spans="1:11" s="116" customFormat="1" x14ac:dyDescent="0.3">
      <c r="A100" s="61"/>
      <c r="B100" s="61"/>
      <c r="C100" s="61"/>
      <c r="D100" s="52"/>
      <c r="E100" s="52"/>
      <c r="G100" s="111"/>
      <c r="H100" s="111"/>
      <c r="I100" s="111"/>
      <c r="J100" s="117"/>
      <c r="K100" s="117"/>
    </row>
    <row r="101" spans="1:11" s="116" customFormat="1" x14ac:dyDescent="0.3">
      <c r="A101" s="61"/>
      <c r="B101" s="61"/>
      <c r="C101" s="61"/>
      <c r="D101" s="52"/>
      <c r="E101" s="52"/>
      <c r="G101" s="111"/>
      <c r="H101" s="111"/>
      <c r="I101" s="111"/>
      <c r="J101" s="117"/>
      <c r="K101" s="117"/>
    </row>
    <row r="102" spans="1:11" s="116" customFormat="1" x14ac:dyDescent="0.3">
      <c r="A102" s="61"/>
      <c r="B102" s="61"/>
      <c r="C102" s="61"/>
      <c r="D102" s="52"/>
      <c r="E102" s="52"/>
      <c r="G102" s="111"/>
      <c r="H102" s="111"/>
      <c r="I102" s="111"/>
      <c r="J102" s="117"/>
      <c r="K102" s="117"/>
    </row>
    <row r="103" spans="1:11" s="116" customFormat="1" x14ac:dyDescent="0.3">
      <c r="A103" s="61"/>
      <c r="B103" s="61"/>
      <c r="C103" s="61"/>
      <c r="D103" s="52"/>
      <c r="E103" s="52"/>
      <c r="G103" s="111"/>
      <c r="H103" s="111"/>
      <c r="I103" s="111"/>
      <c r="J103" s="117"/>
      <c r="K103" s="117"/>
    </row>
    <row r="104" spans="1:11" s="116" customFormat="1" x14ac:dyDescent="0.3">
      <c r="A104" s="61"/>
      <c r="B104" s="61"/>
      <c r="C104" s="61"/>
      <c r="D104" s="52"/>
      <c r="E104" s="52"/>
      <c r="G104" s="111"/>
      <c r="H104" s="111"/>
      <c r="I104" s="111"/>
      <c r="J104" s="117"/>
      <c r="K104" s="117"/>
    </row>
    <row r="105" spans="1:11" s="116" customFormat="1" x14ac:dyDescent="0.3">
      <c r="A105" s="61"/>
      <c r="B105" s="61"/>
      <c r="C105" s="61"/>
      <c r="D105" s="52"/>
      <c r="E105" s="52"/>
      <c r="G105" s="111"/>
      <c r="H105" s="111"/>
      <c r="I105" s="111"/>
      <c r="J105" s="117"/>
      <c r="K105" s="117"/>
    </row>
    <row r="106" spans="1:11" s="116" customFormat="1" x14ac:dyDescent="0.3">
      <c r="A106" s="61"/>
      <c r="B106" s="61"/>
      <c r="C106" s="61"/>
      <c r="D106" s="52"/>
      <c r="E106" s="52"/>
      <c r="G106" s="111"/>
      <c r="H106" s="111"/>
      <c r="I106" s="111"/>
      <c r="J106" s="117"/>
      <c r="K106" s="117"/>
    </row>
    <row r="107" spans="1:11" s="116" customFormat="1" x14ac:dyDescent="0.3">
      <c r="A107" s="61"/>
      <c r="B107" s="61"/>
      <c r="C107" s="61"/>
      <c r="D107" s="52"/>
      <c r="E107" s="52"/>
      <c r="G107" s="111"/>
      <c r="H107" s="111"/>
      <c r="I107" s="111"/>
      <c r="J107" s="117"/>
      <c r="K107" s="117"/>
    </row>
    <row r="108" spans="1:11" s="116" customFormat="1" x14ac:dyDescent="0.3">
      <c r="A108" s="61"/>
      <c r="B108" s="61"/>
      <c r="C108" s="61"/>
      <c r="D108" s="52"/>
      <c r="E108" s="52"/>
      <c r="G108" s="111"/>
      <c r="H108" s="111"/>
      <c r="I108" s="111"/>
      <c r="J108" s="117"/>
      <c r="K108" s="117"/>
    </row>
    <row r="109" spans="1:11" s="116" customFormat="1" x14ac:dyDescent="0.3">
      <c r="A109" s="61"/>
      <c r="B109" s="61"/>
      <c r="C109" s="61"/>
      <c r="D109" s="52"/>
      <c r="E109" s="52"/>
      <c r="G109" s="111"/>
      <c r="H109" s="111"/>
      <c r="I109" s="111"/>
      <c r="J109" s="117"/>
      <c r="K109" s="117"/>
    </row>
    <row r="110" spans="1:11" s="116" customFormat="1" x14ac:dyDescent="0.3">
      <c r="A110" s="61"/>
      <c r="B110" s="61"/>
      <c r="C110" s="61"/>
      <c r="D110" s="52"/>
      <c r="E110" s="52"/>
      <c r="G110" s="111"/>
      <c r="H110" s="111"/>
      <c r="I110" s="111"/>
      <c r="J110" s="117"/>
      <c r="K110" s="117"/>
    </row>
    <row r="111" spans="1:11" s="116" customFormat="1" x14ac:dyDescent="0.3">
      <c r="A111" s="61"/>
      <c r="B111" s="61"/>
      <c r="C111" s="61"/>
      <c r="D111" s="52"/>
      <c r="E111" s="52"/>
      <c r="G111" s="111"/>
      <c r="H111" s="111"/>
      <c r="I111" s="111"/>
      <c r="J111" s="117"/>
      <c r="K111" s="117"/>
    </row>
    <row r="112" spans="1:11" s="116" customFormat="1" x14ac:dyDescent="0.3">
      <c r="A112" s="61"/>
      <c r="B112" s="61"/>
      <c r="C112" s="61"/>
      <c r="D112" s="52"/>
      <c r="E112" s="52"/>
      <c r="G112" s="111"/>
      <c r="H112" s="111"/>
      <c r="I112" s="111"/>
      <c r="J112" s="117"/>
      <c r="K112" s="117"/>
    </row>
    <row r="113" spans="1:11" s="116" customFormat="1" x14ac:dyDescent="0.3">
      <c r="A113" s="61"/>
      <c r="B113" s="61"/>
      <c r="C113" s="61"/>
      <c r="D113" s="52"/>
      <c r="E113" s="52"/>
      <c r="G113" s="111"/>
      <c r="H113" s="111"/>
      <c r="I113" s="111"/>
      <c r="J113" s="117"/>
      <c r="K113" s="117"/>
    </row>
    <row r="114" spans="1:11" s="116" customFormat="1" x14ac:dyDescent="0.3">
      <c r="A114" s="61"/>
      <c r="B114" s="61"/>
      <c r="C114" s="61"/>
      <c r="D114" s="52"/>
      <c r="E114" s="52"/>
      <c r="G114" s="111"/>
      <c r="H114" s="111"/>
      <c r="I114" s="111"/>
      <c r="J114" s="117"/>
      <c r="K114" s="117"/>
    </row>
    <row r="115" spans="1:11" s="116" customFormat="1" x14ac:dyDescent="0.3">
      <c r="A115" s="61"/>
      <c r="B115" s="61"/>
      <c r="C115" s="61"/>
      <c r="D115" s="52"/>
      <c r="E115" s="52"/>
      <c r="G115" s="111"/>
      <c r="H115" s="111"/>
      <c r="I115" s="111"/>
      <c r="J115" s="117"/>
      <c r="K115" s="117"/>
    </row>
    <row r="116" spans="1:11" s="116" customFormat="1" x14ac:dyDescent="0.3">
      <c r="A116" s="61"/>
      <c r="B116" s="61"/>
      <c r="C116" s="61"/>
      <c r="D116" s="52"/>
      <c r="E116" s="52"/>
      <c r="G116" s="111"/>
      <c r="H116" s="111"/>
      <c r="I116" s="111"/>
      <c r="J116" s="117"/>
      <c r="K116" s="117"/>
    </row>
    <row r="117" spans="1:11" s="116" customFormat="1" x14ac:dyDescent="0.3">
      <c r="A117" s="61"/>
      <c r="B117" s="61"/>
      <c r="C117" s="61"/>
      <c r="D117" s="52"/>
      <c r="E117" s="52"/>
      <c r="G117" s="111"/>
      <c r="H117" s="111"/>
      <c r="I117" s="111"/>
      <c r="J117" s="117"/>
      <c r="K117" s="117"/>
    </row>
    <row r="118" spans="1:11" s="116" customFormat="1" x14ac:dyDescent="0.3">
      <c r="A118" s="61"/>
      <c r="B118" s="61"/>
      <c r="C118" s="61"/>
      <c r="D118" s="52"/>
      <c r="E118" s="52"/>
      <c r="G118" s="111"/>
      <c r="H118" s="111"/>
      <c r="I118" s="111"/>
      <c r="J118" s="117"/>
      <c r="K118" s="117"/>
    </row>
    <row r="119" spans="1:11" s="116" customFormat="1" x14ac:dyDescent="0.3">
      <c r="A119" s="61"/>
      <c r="B119" s="61"/>
      <c r="C119" s="61"/>
      <c r="D119" s="52"/>
      <c r="E119" s="52"/>
      <c r="G119" s="111"/>
      <c r="H119" s="111"/>
      <c r="I119" s="111"/>
      <c r="J119" s="117"/>
      <c r="K119" s="117"/>
    </row>
    <row r="120" spans="1:11" s="116" customFormat="1" x14ac:dyDescent="0.3">
      <c r="A120" s="61"/>
      <c r="B120" s="61"/>
      <c r="C120" s="61"/>
      <c r="D120" s="52"/>
      <c r="E120" s="52"/>
      <c r="G120" s="111"/>
      <c r="H120" s="111"/>
      <c r="I120" s="111"/>
      <c r="J120" s="117"/>
      <c r="K120" s="117"/>
    </row>
    <row r="121" spans="1:11" s="116" customFormat="1" x14ac:dyDescent="0.3">
      <c r="A121" s="61"/>
      <c r="B121" s="61"/>
      <c r="C121" s="61"/>
      <c r="D121" s="52"/>
      <c r="E121" s="52"/>
      <c r="G121" s="111"/>
      <c r="H121" s="111"/>
      <c r="I121" s="111"/>
      <c r="J121" s="117"/>
      <c r="K121" s="117"/>
    </row>
    <row r="122" spans="1:11" s="116" customFormat="1" x14ac:dyDescent="0.3">
      <c r="A122" s="61"/>
      <c r="B122" s="61"/>
      <c r="C122" s="61"/>
      <c r="D122" s="52"/>
      <c r="E122" s="52"/>
      <c r="G122" s="111"/>
      <c r="H122" s="111"/>
      <c r="I122" s="111"/>
      <c r="J122" s="117"/>
      <c r="K122" s="117"/>
    </row>
    <row r="123" spans="1:11" s="116" customFormat="1" x14ac:dyDescent="0.3">
      <c r="A123" s="61"/>
      <c r="B123" s="61"/>
      <c r="C123" s="61"/>
      <c r="D123" s="52"/>
      <c r="E123" s="52"/>
      <c r="G123" s="111"/>
      <c r="H123" s="111"/>
      <c r="I123" s="111"/>
      <c r="J123" s="117"/>
      <c r="K123" s="117"/>
    </row>
    <row r="124" spans="1:11" s="116" customFormat="1" x14ac:dyDescent="0.3">
      <c r="A124" s="61"/>
      <c r="B124" s="61"/>
      <c r="C124" s="61"/>
      <c r="D124" s="52"/>
      <c r="E124" s="52"/>
      <c r="G124" s="111"/>
      <c r="H124" s="111"/>
      <c r="I124" s="111"/>
      <c r="J124" s="117"/>
      <c r="K124" s="117"/>
    </row>
    <row r="125" spans="1:11" s="116" customFormat="1" x14ac:dyDescent="0.3">
      <c r="A125" s="61"/>
      <c r="B125" s="61"/>
      <c r="C125" s="61"/>
      <c r="D125" s="52"/>
      <c r="E125" s="52"/>
      <c r="G125" s="111"/>
      <c r="H125" s="111"/>
      <c r="I125" s="111"/>
      <c r="J125" s="117"/>
      <c r="K125" s="117"/>
    </row>
    <row r="126" spans="1:11" s="116" customFormat="1" x14ac:dyDescent="0.3">
      <c r="A126" s="61"/>
      <c r="B126" s="61"/>
      <c r="C126" s="61"/>
      <c r="D126" s="52"/>
      <c r="E126" s="52"/>
      <c r="G126" s="111"/>
      <c r="H126" s="111"/>
      <c r="I126" s="111"/>
      <c r="J126" s="117"/>
      <c r="K126" s="117"/>
    </row>
    <row r="127" spans="1:11" s="116" customFormat="1" x14ac:dyDescent="0.3">
      <c r="A127" s="61"/>
      <c r="B127" s="61"/>
      <c r="C127" s="61"/>
      <c r="D127" s="52"/>
      <c r="E127" s="52"/>
      <c r="G127" s="111"/>
      <c r="H127" s="111"/>
      <c r="I127" s="111"/>
      <c r="J127" s="117"/>
      <c r="K127" s="117"/>
    </row>
    <row r="128" spans="1:11" s="116" customFormat="1" x14ac:dyDescent="0.3">
      <c r="A128" s="61"/>
      <c r="B128" s="61"/>
      <c r="C128" s="61"/>
      <c r="D128" s="52"/>
      <c r="E128" s="52"/>
      <c r="G128" s="111"/>
      <c r="H128" s="111"/>
      <c r="I128" s="111"/>
      <c r="J128" s="117"/>
      <c r="K128" s="117"/>
    </row>
    <row r="129" spans="1:11" s="116" customFormat="1" x14ac:dyDescent="0.3">
      <c r="A129" s="61"/>
      <c r="B129" s="61"/>
      <c r="C129" s="61"/>
      <c r="D129" s="52"/>
      <c r="E129" s="52"/>
      <c r="G129" s="111"/>
      <c r="H129" s="111"/>
      <c r="I129" s="111"/>
      <c r="J129" s="117"/>
      <c r="K129" s="117"/>
    </row>
    <row r="130" spans="1:11" s="116" customFormat="1" x14ac:dyDescent="0.3">
      <c r="A130" s="61"/>
      <c r="B130" s="61"/>
      <c r="C130" s="61"/>
      <c r="D130" s="52"/>
      <c r="E130" s="52"/>
      <c r="G130" s="111"/>
      <c r="H130" s="111"/>
      <c r="I130" s="111"/>
      <c r="J130" s="117"/>
      <c r="K130" s="117"/>
    </row>
    <row r="131" spans="1:11" s="116" customFormat="1" x14ac:dyDescent="0.3">
      <c r="A131" s="61"/>
      <c r="B131" s="61"/>
      <c r="C131" s="61"/>
      <c r="D131" s="52"/>
      <c r="E131" s="52"/>
      <c r="G131" s="111"/>
      <c r="H131" s="111"/>
      <c r="I131" s="111"/>
      <c r="J131" s="117"/>
      <c r="K131" s="117"/>
    </row>
    <row r="132" spans="1:11" s="116" customFormat="1" x14ac:dyDescent="0.3">
      <c r="A132" s="61"/>
      <c r="B132" s="61"/>
      <c r="C132" s="61"/>
      <c r="D132" s="52"/>
      <c r="E132" s="52"/>
      <c r="G132" s="111"/>
      <c r="H132" s="111"/>
      <c r="I132" s="111"/>
      <c r="J132" s="117"/>
      <c r="K132" s="117"/>
    </row>
    <row r="133" spans="1:11" s="116" customFormat="1" x14ac:dyDescent="0.3">
      <c r="A133" s="61"/>
      <c r="B133" s="61"/>
      <c r="C133" s="61"/>
      <c r="D133" s="52"/>
      <c r="E133" s="52"/>
      <c r="G133" s="111"/>
      <c r="H133" s="111"/>
      <c r="I133" s="111"/>
      <c r="J133" s="117"/>
      <c r="K133" s="117"/>
    </row>
    <row r="134" spans="1:11" s="116" customFormat="1" x14ac:dyDescent="0.3">
      <c r="A134" s="61"/>
      <c r="B134" s="61"/>
      <c r="C134" s="61"/>
      <c r="D134" s="52"/>
      <c r="E134" s="52"/>
      <c r="G134" s="111"/>
      <c r="H134" s="111"/>
      <c r="I134" s="111"/>
      <c r="J134" s="117"/>
      <c r="K134" s="117"/>
    </row>
    <row r="135" spans="1:11" s="116" customFormat="1" x14ac:dyDescent="0.3">
      <c r="A135" s="61"/>
      <c r="B135" s="61"/>
      <c r="C135" s="61"/>
      <c r="D135" s="52"/>
      <c r="E135" s="52"/>
      <c r="G135" s="111"/>
      <c r="H135" s="111"/>
      <c r="I135" s="111"/>
      <c r="J135" s="117"/>
      <c r="K135" s="117"/>
    </row>
    <row r="136" spans="1:11" s="116" customFormat="1" x14ac:dyDescent="0.3">
      <c r="A136" s="61"/>
      <c r="B136" s="61"/>
      <c r="C136" s="61"/>
      <c r="D136" s="52"/>
      <c r="E136" s="52"/>
      <c r="G136" s="111"/>
      <c r="H136" s="111"/>
      <c r="I136" s="111"/>
      <c r="J136" s="117"/>
      <c r="K136" s="117"/>
    </row>
    <row r="137" spans="1:11" s="116" customFormat="1" x14ac:dyDescent="0.3">
      <c r="A137" s="61"/>
      <c r="B137" s="61"/>
      <c r="C137" s="61"/>
      <c r="D137" s="52"/>
      <c r="E137" s="52"/>
      <c r="G137" s="111"/>
      <c r="H137" s="111"/>
      <c r="I137" s="111"/>
      <c r="J137" s="117"/>
      <c r="K137" s="117"/>
    </row>
    <row r="138" spans="1:11" s="116" customFormat="1" x14ac:dyDescent="0.3">
      <c r="A138" s="61"/>
      <c r="B138" s="61"/>
      <c r="C138" s="61"/>
      <c r="D138" s="52"/>
      <c r="E138" s="52"/>
      <c r="G138" s="111"/>
      <c r="H138" s="111"/>
      <c r="I138" s="111"/>
      <c r="J138" s="117"/>
      <c r="K138" s="117"/>
    </row>
    <row r="139" spans="1:11" s="116" customFormat="1" x14ac:dyDescent="0.3">
      <c r="A139" s="61"/>
      <c r="B139" s="61"/>
      <c r="C139" s="61"/>
      <c r="D139" s="52"/>
      <c r="E139" s="52"/>
      <c r="G139" s="111"/>
      <c r="H139" s="111"/>
      <c r="I139" s="111"/>
      <c r="J139" s="117"/>
      <c r="K139" s="117"/>
    </row>
    <row r="140" spans="1:11" s="116" customFormat="1" x14ac:dyDescent="0.3">
      <c r="A140" s="61"/>
      <c r="B140" s="61"/>
      <c r="C140" s="61"/>
      <c r="D140" s="52"/>
      <c r="E140" s="52"/>
      <c r="G140" s="111"/>
      <c r="H140" s="111"/>
      <c r="I140" s="111"/>
      <c r="J140" s="117"/>
      <c r="K140" s="117"/>
    </row>
    <row r="141" spans="1:11" s="116" customFormat="1" x14ac:dyDescent="0.3">
      <c r="A141" s="61"/>
      <c r="B141" s="61"/>
      <c r="C141" s="61"/>
      <c r="D141" s="52"/>
      <c r="E141" s="52"/>
      <c r="G141" s="111"/>
      <c r="H141" s="111"/>
      <c r="I141" s="111"/>
      <c r="J141" s="117"/>
      <c r="K141" s="117"/>
    </row>
    <row r="142" spans="1:11" s="116" customFormat="1" x14ac:dyDescent="0.3">
      <c r="A142" s="61"/>
      <c r="B142" s="61"/>
      <c r="C142" s="61"/>
      <c r="D142" s="52"/>
      <c r="E142" s="52"/>
      <c r="G142" s="111"/>
      <c r="H142" s="111"/>
      <c r="I142" s="111"/>
      <c r="J142" s="117"/>
      <c r="K142" s="117"/>
    </row>
    <row r="143" spans="1:11" s="116" customFormat="1" x14ac:dyDescent="0.3">
      <c r="A143" s="61"/>
      <c r="B143" s="61"/>
      <c r="C143" s="61"/>
      <c r="D143" s="52"/>
      <c r="E143" s="52"/>
      <c r="G143" s="111"/>
      <c r="H143" s="111"/>
      <c r="I143" s="111"/>
      <c r="J143" s="117"/>
      <c r="K143" s="117"/>
    </row>
    <row r="144" spans="1:11" s="116" customFormat="1" x14ac:dyDescent="0.3">
      <c r="A144" s="61"/>
      <c r="B144" s="61"/>
      <c r="C144" s="61"/>
      <c r="D144" s="52"/>
      <c r="E144" s="52"/>
      <c r="G144" s="111"/>
      <c r="H144" s="111"/>
      <c r="I144" s="111"/>
      <c r="J144" s="117"/>
      <c r="K144" s="117"/>
    </row>
    <row r="145" spans="1:11" s="116" customFormat="1" x14ac:dyDescent="0.3">
      <c r="A145" s="61"/>
      <c r="B145" s="61"/>
      <c r="C145" s="61"/>
      <c r="D145" s="52"/>
      <c r="E145" s="52"/>
      <c r="G145" s="111"/>
      <c r="H145" s="111"/>
      <c r="I145" s="111"/>
      <c r="J145" s="117"/>
      <c r="K145" s="117"/>
    </row>
    <row r="146" spans="1:11" s="116" customFormat="1" x14ac:dyDescent="0.3">
      <c r="A146" s="61"/>
      <c r="B146" s="61"/>
      <c r="C146" s="61"/>
      <c r="D146" s="52"/>
      <c r="E146" s="52"/>
      <c r="G146" s="111"/>
      <c r="H146" s="111"/>
      <c r="I146" s="111"/>
      <c r="J146" s="117"/>
      <c r="K146" s="117"/>
    </row>
    <row r="147" spans="1:11" s="116" customFormat="1" x14ac:dyDescent="0.3">
      <c r="A147" s="61"/>
      <c r="B147" s="61"/>
      <c r="C147" s="61"/>
      <c r="D147" s="52"/>
      <c r="E147" s="52"/>
      <c r="G147" s="111"/>
      <c r="H147" s="111"/>
      <c r="I147" s="111"/>
      <c r="J147" s="117"/>
      <c r="K147" s="117"/>
    </row>
    <row r="148" spans="1:11" s="116" customFormat="1" x14ac:dyDescent="0.3">
      <c r="A148" s="61"/>
      <c r="B148" s="61"/>
      <c r="C148" s="61"/>
      <c r="D148" s="52"/>
      <c r="E148" s="52"/>
      <c r="G148" s="111"/>
      <c r="H148" s="111"/>
      <c r="I148" s="111"/>
      <c r="J148" s="117"/>
      <c r="K148" s="117"/>
    </row>
    <row r="149" spans="1:11" s="116" customFormat="1" x14ac:dyDescent="0.3">
      <c r="A149" s="61"/>
      <c r="B149" s="61"/>
      <c r="C149" s="61"/>
      <c r="D149" s="52"/>
      <c r="E149" s="52"/>
      <c r="G149" s="111"/>
      <c r="H149" s="111"/>
      <c r="I149" s="111"/>
      <c r="J149" s="117"/>
      <c r="K149" s="117"/>
    </row>
    <row r="150" spans="1:11" s="116" customFormat="1" x14ac:dyDescent="0.3">
      <c r="A150" s="61"/>
      <c r="B150" s="61"/>
      <c r="C150" s="61"/>
      <c r="D150" s="52"/>
      <c r="E150" s="52"/>
      <c r="G150" s="111"/>
      <c r="H150" s="111"/>
      <c r="I150" s="111"/>
      <c r="J150" s="117"/>
      <c r="K150" s="117"/>
    </row>
    <row r="151" spans="1:11" s="116" customFormat="1" x14ac:dyDescent="0.3">
      <c r="A151" s="61"/>
      <c r="B151" s="61"/>
      <c r="C151" s="61"/>
      <c r="D151" s="52"/>
      <c r="E151" s="52"/>
      <c r="G151" s="111"/>
      <c r="H151" s="111"/>
      <c r="I151" s="111"/>
      <c r="J151" s="117"/>
      <c r="K151" s="117"/>
    </row>
    <row r="152" spans="1:11" s="116" customFormat="1" x14ac:dyDescent="0.3">
      <c r="A152" s="61"/>
      <c r="B152" s="61"/>
      <c r="C152" s="61"/>
      <c r="D152" s="52"/>
      <c r="E152" s="52"/>
      <c r="G152" s="111"/>
      <c r="H152" s="111"/>
      <c r="I152" s="111"/>
      <c r="J152" s="117"/>
      <c r="K152" s="117"/>
    </row>
    <row r="153" spans="1:11" s="116" customFormat="1" x14ac:dyDescent="0.3">
      <c r="A153" s="61"/>
      <c r="B153" s="61"/>
      <c r="C153" s="61"/>
      <c r="D153" s="52"/>
      <c r="E153" s="52"/>
      <c r="G153" s="111"/>
      <c r="H153" s="111"/>
      <c r="I153" s="111"/>
      <c r="J153" s="117"/>
      <c r="K153" s="117"/>
    </row>
    <row r="154" spans="1:11" s="116" customFormat="1" x14ac:dyDescent="0.3">
      <c r="A154" s="61"/>
      <c r="B154" s="61"/>
      <c r="C154" s="61"/>
      <c r="D154" s="52"/>
      <c r="E154" s="52"/>
      <c r="G154" s="111"/>
      <c r="H154" s="111"/>
      <c r="I154" s="111"/>
      <c r="J154" s="117"/>
      <c r="K154" s="117"/>
    </row>
    <row r="155" spans="1:11" s="116" customFormat="1" x14ac:dyDescent="0.3">
      <c r="A155" s="61"/>
      <c r="B155" s="61"/>
      <c r="C155" s="61"/>
      <c r="D155" s="52"/>
      <c r="E155" s="52"/>
      <c r="G155" s="111"/>
      <c r="H155" s="111"/>
      <c r="I155" s="111"/>
      <c r="J155" s="117"/>
      <c r="K155" s="117"/>
    </row>
    <row r="156" spans="1:11" s="116" customFormat="1" x14ac:dyDescent="0.3">
      <c r="A156" s="61"/>
      <c r="B156" s="61"/>
      <c r="C156" s="61"/>
      <c r="D156" s="52"/>
      <c r="E156" s="52"/>
      <c r="G156" s="111"/>
      <c r="H156" s="111"/>
      <c r="I156" s="111"/>
      <c r="J156" s="117"/>
      <c r="K156" s="117"/>
    </row>
    <row r="157" spans="1:11" s="116" customFormat="1" x14ac:dyDescent="0.3">
      <c r="A157" s="61"/>
      <c r="B157" s="61"/>
      <c r="C157" s="61"/>
      <c r="D157" s="52"/>
      <c r="E157" s="52"/>
      <c r="G157" s="111"/>
      <c r="H157" s="111"/>
      <c r="I157" s="111"/>
      <c r="J157" s="117"/>
      <c r="K157" s="117"/>
    </row>
    <row r="158" spans="1:11" s="116" customFormat="1" x14ac:dyDescent="0.3">
      <c r="A158" s="61"/>
      <c r="B158" s="61"/>
      <c r="C158" s="61"/>
      <c r="D158" s="52"/>
      <c r="E158" s="52"/>
      <c r="G158" s="111"/>
      <c r="H158" s="111"/>
      <c r="I158" s="111"/>
      <c r="J158" s="117"/>
      <c r="K158" s="117"/>
    </row>
    <row r="159" spans="1:11" s="116" customFormat="1" x14ac:dyDescent="0.3">
      <c r="A159" s="61"/>
      <c r="B159" s="61"/>
      <c r="C159" s="61"/>
      <c r="D159" s="52"/>
      <c r="E159" s="52"/>
      <c r="G159" s="111"/>
      <c r="H159" s="111"/>
      <c r="I159" s="111"/>
      <c r="J159" s="117"/>
      <c r="K159" s="117"/>
    </row>
    <row r="160" spans="1:11" s="116" customFormat="1" x14ac:dyDescent="0.3">
      <c r="A160" s="61"/>
      <c r="B160" s="61"/>
      <c r="C160" s="61"/>
      <c r="D160" s="52"/>
      <c r="E160" s="52"/>
      <c r="G160" s="111"/>
      <c r="H160" s="111"/>
      <c r="I160" s="111"/>
      <c r="J160" s="117"/>
      <c r="K160" s="117"/>
    </row>
    <row r="161" spans="1:11" s="116" customFormat="1" x14ac:dyDescent="0.3">
      <c r="A161" s="61"/>
      <c r="B161" s="61"/>
      <c r="C161" s="61"/>
      <c r="D161" s="52"/>
      <c r="E161" s="52"/>
      <c r="G161" s="111"/>
      <c r="H161" s="111"/>
      <c r="I161" s="111"/>
      <c r="J161" s="117"/>
      <c r="K161" s="117"/>
    </row>
    <row r="162" spans="1:11" s="116" customFormat="1" x14ac:dyDescent="0.3">
      <c r="A162" s="61"/>
      <c r="B162" s="61"/>
      <c r="C162" s="61"/>
      <c r="D162" s="52"/>
      <c r="E162" s="52"/>
      <c r="G162" s="111"/>
      <c r="H162" s="111"/>
      <c r="I162" s="111"/>
      <c r="J162" s="117"/>
      <c r="K162" s="117"/>
    </row>
    <row r="163" spans="1:11" s="116" customFormat="1" x14ac:dyDescent="0.3">
      <c r="A163" s="61"/>
      <c r="B163" s="61"/>
      <c r="C163" s="61"/>
      <c r="D163" s="52"/>
      <c r="E163" s="52"/>
      <c r="G163" s="111"/>
      <c r="H163" s="111"/>
      <c r="I163" s="111"/>
      <c r="J163" s="117"/>
      <c r="K163" s="117"/>
    </row>
    <row r="164" spans="1:11" s="116" customFormat="1" x14ac:dyDescent="0.3">
      <c r="A164" s="61"/>
      <c r="B164" s="61"/>
      <c r="C164" s="61"/>
      <c r="D164" s="52"/>
      <c r="E164" s="52"/>
      <c r="G164" s="111"/>
      <c r="H164" s="111"/>
      <c r="I164" s="111"/>
      <c r="J164" s="117"/>
      <c r="K164" s="117"/>
    </row>
    <row r="165" spans="1:11" s="116" customFormat="1" x14ac:dyDescent="0.3">
      <c r="A165" s="61"/>
      <c r="B165" s="61"/>
      <c r="C165" s="61"/>
      <c r="D165" s="52"/>
      <c r="E165" s="52"/>
      <c r="G165" s="111"/>
      <c r="H165" s="111"/>
      <c r="I165" s="111"/>
      <c r="J165" s="117"/>
      <c r="K165" s="117"/>
    </row>
    <row r="166" spans="1:11" s="116" customFormat="1" x14ac:dyDescent="0.3">
      <c r="A166" s="61"/>
      <c r="B166" s="61"/>
      <c r="C166" s="61"/>
      <c r="D166" s="52"/>
      <c r="E166" s="52"/>
      <c r="G166" s="111"/>
      <c r="H166" s="111"/>
      <c r="I166" s="111"/>
      <c r="J166" s="117"/>
      <c r="K166" s="117"/>
    </row>
    <row r="167" spans="1:11" s="116" customFormat="1" x14ac:dyDescent="0.3">
      <c r="A167" s="61"/>
      <c r="B167" s="61"/>
      <c r="C167" s="61"/>
      <c r="D167" s="52"/>
      <c r="E167" s="52"/>
      <c r="G167" s="111"/>
      <c r="H167" s="111"/>
      <c r="I167" s="111"/>
      <c r="J167" s="117"/>
      <c r="K167" s="117"/>
    </row>
    <row r="168" spans="1:11" s="116" customFormat="1" x14ac:dyDescent="0.3">
      <c r="A168" s="61"/>
      <c r="B168" s="61"/>
      <c r="C168" s="61"/>
      <c r="D168" s="52"/>
      <c r="E168" s="52"/>
      <c r="G168" s="111"/>
      <c r="H168" s="111"/>
      <c r="I168" s="111"/>
      <c r="J168" s="117"/>
      <c r="K168" s="117"/>
    </row>
    <row r="169" spans="1:11" s="116" customFormat="1" x14ac:dyDescent="0.3">
      <c r="A169" s="61"/>
      <c r="B169" s="61"/>
      <c r="C169" s="61"/>
      <c r="D169" s="52"/>
      <c r="E169" s="52"/>
      <c r="G169" s="111"/>
      <c r="H169" s="111"/>
      <c r="I169" s="111"/>
      <c r="J169" s="117"/>
      <c r="K169" s="117"/>
    </row>
    <row r="170" spans="1:11" s="116" customFormat="1" x14ac:dyDescent="0.3">
      <c r="A170" s="61"/>
      <c r="B170" s="61"/>
      <c r="C170" s="61"/>
      <c r="D170" s="52"/>
      <c r="E170" s="52"/>
      <c r="G170" s="111"/>
      <c r="H170" s="111"/>
      <c r="I170" s="111"/>
      <c r="J170" s="117"/>
      <c r="K170" s="117"/>
    </row>
    <row r="171" spans="1:11" s="116" customFormat="1" x14ac:dyDescent="0.3">
      <c r="A171" s="61"/>
      <c r="B171" s="61"/>
      <c r="C171" s="61"/>
      <c r="D171" s="52"/>
      <c r="E171" s="52"/>
      <c r="G171" s="111"/>
      <c r="H171" s="111"/>
      <c r="I171" s="111"/>
      <c r="J171" s="117"/>
      <c r="K171" s="117"/>
    </row>
    <row r="172" spans="1:11" s="116" customFormat="1" x14ac:dyDescent="0.3">
      <c r="A172" s="61"/>
      <c r="B172" s="61"/>
      <c r="C172" s="61"/>
      <c r="D172" s="52"/>
      <c r="E172" s="52"/>
      <c r="G172" s="111"/>
      <c r="H172" s="111"/>
      <c r="I172" s="111"/>
      <c r="J172" s="117"/>
      <c r="K172" s="117"/>
    </row>
    <row r="173" spans="1:11" s="116" customFormat="1" x14ac:dyDescent="0.3">
      <c r="A173" s="61"/>
      <c r="B173" s="61"/>
      <c r="C173" s="61"/>
      <c r="D173" s="52"/>
      <c r="E173" s="52"/>
      <c r="G173" s="111"/>
      <c r="H173" s="111"/>
      <c r="I173" s="111"/>
      <c r="J173" s="117"/>
      <c r="K173" s="117"/>
    </row>
    <row r="174" spans="1:11" s="116" customFormat="1" x14ac:dyDescent="0.3">
      <c r="A174" s="61"/>
      <c r="B174" s="61"/>
      <c r="C174" s="61"/>
      <c r="D174" s="52"/>
      <c r="E174" s="52"/>
      <c r="G174" s="111"/>
      <c r="H174" s="111"/>
      <c r="I174" s="111"/>
      <c r="J174" s="117"/>
      <c r="K174" s="117"/>
    </row>
    <row r="175" spans="1:11" s="116" customFormat="1" x14ac:dyDescent="0.3">
      <c r="A175" s="61"/>
      <c r="B175" s="61"/>
      <c r="C175" s="61"/>
      <c r="D175" s="52"/>
      <c r="E175" s="52"/>
      <c r="G175" s="111"/>
      <c r="H175" s="111"/>
      <c r="I175" s="111"/>
      <c r="J175" s="117"/>
      <c r="K175" s="117"/>
    </row>
    <row r="176" spans="1:11" s="116" customFormat="1" x14ac:dyDescent="0.3">
      <c r="A176" s="61"/>
      <c r="B176" s="61"/>
      <c r="C176" s="61"/>
      <c r="D176" s="52"/>
      <c r="E176" s="52"/>
      <c r="G176" s="111"/>
      <c r="H176" s="111"/>
      <c r="I176" s="111"/>
      <c r="J176" s="117"/>
      <c r="K176" s="117"/>
    </row>
    <row r="177" spans="1:11" s="116" customFormat="1" x14ac:dyDescent="0.3">
      <c r="A177" s="61"/>
      <c r="B177" s="61"/>
      <c r="C177" s="61"/>
      <c r="D177" s="52"/>
      <c r="E177" s="52"/>
      <c r="G177" s="111"/>
      <c r="H177" s="111"/>
      <c r="I177" s="111"/>
      <c r="J177" s="117"/>
      <c r="K177" s="117"/>
    </row>
    <row r="178" spans="1:11" s="116" customFormat="1" x14ac:dyDescent="0.3">
      <c r="A178" s="61"/>
      <c r="B178" s="61"/>
      <c r="C178" s="61"/>
      <c r="D178" s="52"/>
      <c r="E178" s="52"/>
      <c r="G178" s="111"/>
      <c r="H178" s="111"/>
      <c r="I178" s="111"/>
      <c r="J178" s="117"/>
      <c r="K178" s="117"/>
    </row>
    <row r="179" spans="1:11" s="116" customFormat="1" x14ac:dyDescent="0.3">
      <c r="A179" s="61"/>
      <c r="B179" s="61"/>
      <c r="C179" s="61"/>
      <c r="D179" s="52"/>
      <c r="E179" s="52"/>
      <c r="G179" s="111"/>
      <c r="H179" s="111"/>
      <c r="I179" s="111"/>
      <c r="J179" s="117"/>
      <c r="K179" s="117"/>
    </row>
    <row r="180" spans="1:11" s="116" customFormat="1" x14ac:dyDescent="0.3">
      <c r="A180" s="61"/>
      <c r="B180" s="61"/>
      <c r="C180" s="61"/>
      <c r="D180" s="52"/>
      <c r="E180" s="52"/>
      <c r="G180" s="111"/>
      <c r="H180" s="111"/>
      <c r="I180" s="111"/>
      <c r="J180" s="117"/>
      <c r="K180" s="117"/>
    </row>
    <row r="181" spans="1:11" s="116" customFormat="1" x14ac:dyDescent="0.3">
      <c r="A181" s="61"/>
      <c r="B181" s="61"/>
      <c r="C181" s="61"/>
      <c r="D181" s="52"/>
      <c r="E181" s="52"/>
      <c r="G181" s="111"/>
      <c r="H181" s="111"/>
      <c r="I181" s="111"/>
      <c r="J181" s="117"/>
      <c r="K181" s="117"/>
    </row>
    <row r="182" spans="1:11" s="116" customFormat="1" x14ac:dyDescent="0.3">
      <c r="A182" s="61"/>
      <c r="B182" s="61"/>
      <c r="C182" s="61"/>
      <c r="D182" s="52"/>
      <c r="E182" s="52"/>
      <c r="G182" s="111"/>
      <c r="H182" s="111"/>
      <c r="I182" s="111"/>
      <c r="J182" s="117"/>
      <c r="K182" s="117"/>
    </row>
    <row r="183" spans="1:11" s="116" customFormat="1" x14ac:dyDescent="0.3">
      <c r="A183" s="61"/>
      <c r="B183" s="61"/>
      <c r="C183" s="61"/>
      <c r="D183" s="52"/>
      <c r="E183" s="52"/>
      <c r="G183" s="111"/>
      <c r="H183" s="111"/>
      <c r="I183" s="111"/>
      <c r="J183" s="117"/>
      <c r="K183" s="117"/>
    </row>
    <row r="184" spans="1:11" s="116" customFormat="1" x14ac:dyDescent="0.3">
      <c r="A184" s="61"/>
      <c r="B184" s="61"/>
      <c r="C184" s="61"/>
      <c r="D184" s="52"/>
      <c r="E184" s="52"/>
      <c r="G184" s="111"/>
      <c r="H184" s="111"/>
      <c r="I184" s="111"/>
      <c r="J184" s="117"/>
      <c r="K184" s="117"/>
    </row>
    <row r="185" spans="1:11" s="116" customFormat="1" x14ac:dyDescent="0.3">
      <c r="A185" s="61"/>
      <c r="B185" s="61"/>
      <c r="C185" s="61"/>
      <c r="D185" s="52"/>
      <c r="E185" s="52"/>
      <c r="G185" s="111"/>
      <c r="H185" s="111"/>
      <c r="I185" s="111"/>
      <c r="J185" s="117"/>
      <c r="K185" s="117"/>
    </row>
    <row r="186" spans="1:11" s="116" customFormat="1" x14ac:dyDescent="0.3">
      <c r="A186" s="61"/>
      <c r="B186" s="61"/>
      <c r="C186" s="61"/>
      <c r="D186" s="52"/>
      <c r="E186" s="52"/>
      <c r="G186" s="111"/>
      <c r="H186" s="111"/>
      <c r="I186" s="111"/>
      <c r="J186" s="117"/>
      <c r="K186" s="117"/>
    </row>
    <row r="187" spans="1:11" s="116" customFormat="1" x14ac:dyDescent="0.3">
      <c r="A187" s="61"/>
      <c r="B187" s="61"/>
      <c r="C187" s="61"/>
      <c r="D187" s="52"/>
      <c r="E187" s="52"/>
      <c r="G187" s="111"/>
      <c r="H187" s="111"/>
      <c r="I187" s="111"/>
      <c r="J187" s="117"/>
      <c r="K187" s="117"/>
    </row>
    <row r="188" spans="1:11" s="116" customFormat="1" x14ac:dyDescent="0.3">
      <c r="A188" s="61"/>
      <c r="B188" s="61"/>
      <c r="C188" s="61"/>
      <c r="D188" s="52"/>
      <c r="E188" s="52"/>
      <c r="G188" s="111"/>
      <c r="H188" s="111"/>
      <c r="I188" s="111"/>
      <c r="J188" s="117"/>
      <c r="K188" s="117"/>
    </row>
    <row r="189" spans="1:11" s="116" customFormat="1" x14ac:dyDescent="0.3">
      <c r="A189" s="61"/>
      <c r="B189" s="61"/>
      <c r="C189" s="61"/>
      <c r="D189" s="52"/>
      <c r="E189" s="52"/>
      <c r="G189" s="111"/>
      <c r="H189" s="111"/>
      <c r="I189" s="111"/>
      <c r="J189" s="117"/>
      <c r="K189" s="117"/>
    </row>
    <row r="190" spans="1:11" s="116" customFormat="1" x14ac:dyDescent="0.3">
      <c r="A190" s="61"/>
      <c r="B190" s="61"/>
      <c r="C190" s="61"/>
      <c r="D190" s="52"/>
      <c r="E190" s="52"/>
      <c r="G190" s="111"/>
      <c r="H190" s="111"/>
      <c r="I190" s="111"/>
      <c r="J190" s="117"/>
      <c r="K190" s="117"/>
    </row>
    <row r="191" spans="1:11" s="116" customFormat="1" x14ac:dyDescent="0.3">
      <c r="A191" s="61"/>
      <c r="B191" s="61"/>
      <c r="C191" s="61"/>
      <c r="D191" s="52"/>
      <c r="E191" s="52"/>
      <c r="G191" s="111"/>
      <c r="H191" s="111"/>
      <c r="I191" s="111"/>
      <c r="J191" s="117"/>
      <c r="K191" s="117"/>
    </row>
    <row r="192" spans="1:11" s="116" customFormat="1" x14ac:dyDescent="0.3">
      <c r="A192" s="61"/>
      <c r="B192" s="61"/>
      <c r="C192" s="61"/>
      <c r="D192" s="52"/>
      <c r="E192" s="52"/>
      <c r="G192" s="111"/>
      <c r="H192" s="111"/>
      <c r="I192" s="111"/>
      <c r="J192" s="117"/>
      <c r="K192" s="117"/>
    </row>
    <row r="193" spans="1:11" s="116" customFormat="1" x14ac:dyDescent="0.3">
      <c r="A193" s="61"/>
      <c r="B193" s="61"/>
      <c r="C193" s="61"/>
      <c r="D193" s="52"/>
      <c r="E193" s="52"/>
      <c r="G193" s="111"/>
      <c r="H193" s="111"/>
      <c r="I193" s="111"/>
      <c r="J193" s="117"/>
      <c r="K193" s="117"/>
    </row>
    <row r="194" spans="1:11" s="116" customFormat="1" x14ac:dyDescent="0.3">
      <c r="A194" s="61"/>
      <c r="B194" s="61"/>
      <c r="C194" s="61"/>
      <c r="D194" s="52"/>
      <c r="E194" s="52"/>
      <c r="G194" s="111"/>
      <c r="H194" s="111"/>
      <c r="I194" s="111"/>
      <c r="J194" s="117"/>
      <c r="K194" s="117"/>
    </row>
    <row r="195" spans="1:11" s="116" customFormat="1" x14ac:dyDescent="0.3">
      <c r="A195" s="61"/>
      <c r="B195" s="61"/>
      <c r="C195" s="61"/>
      <c r="D195" s="52"/>
      <c r="E195" s="52"/>
      <c r="G195" s="111"/>
      <c r="H195" s="111"/>
      <c r="I195" s="111"/>
      <c r="J195" s="117"/>
      <c r="K195" s="117"/>
    </row>
    <row r="196" spans="1:11" s="116" customFormat="1" x14ac:dyDescent="0.3">
      <c r="A196" s="61"/>
      <c r="B196" s="61"/>
      <c r="C196" s="61"/>
      <c r="D196" s="52"/>
      <c r="E196" s="52"/>
      <c r="G196" s="111"/>
      <c r="H196" s="111"/>
      <c r="I196" s="111"/>
      <c r="J196" s="117"/>
      <c r="K196" s="117"/>
    </row>
    <row r="197" spans="1:11" s="116" customFormat="1" x14ac:dyDescent="0.3">
      <c r="A197" s="61"/>
      <c r="B197" s="61"/>
      <c r="C197" s="61"/>
      <c r="D197" s="52"/>
      <c r="E197" s="52"/>
      <c r="G197" s="111"/>
      <c r="H197" s="111"/>
      <c r="I197" s="111"/>
      <c r="J197" s="117"/>
      <c r="K197" s="117"/>
    </row>
    <row r="198" spans="1:11" s="116" customFormat="1" x14ac:dyDescent="0.3">
      <c r="A198" s="61"/>
      <c r="B198" s="61"/>
      <c r="C198" s="61"/>
      <c r="D198" s="52"/>
      <c r="E198" s="52"/>
      <c r="G198" s="111"/>
      <c r="H198" s="111"/>
      <c r="I198" s="111"/>
      <c r="J198" s="117"/>
      <c r="K198" s="117"/>
    </row>
    <row r="199" spans="1:11" s="116" customFormat="1" x14ac:dyDescent="0.3">
      <c r="A199" s="61"/>
      <c r="B199" s="61"/>
      <c r="C199" s="61"/>
      <c r="D199" s="52"/>
      <c r="E199" s="52"/>
      <c r="G199" s="111"/>
      <c r="H199" s="111"/>
      <c r="I199" s="111"/>
      <c r="J199" s="117"/>
      <c r="K199" s="117"/>
    </row>
    <row r="200" spans="1:11" s="116" customFormat="1" x14ac:dyDescent="0.3">
      <c r="A200" s="61"/>
      <c r="B200" s="61"/>
      <c r="C200" s="61"/>
      <c r="D200" s="52"/>
      <c r="E200" s="52"/>
      <c r="G200" s="111"/>
      <c r="H200" s="111"/>
      <c r="I200" s="111"/>
      <c r="J200" s="117"/>
      <c r="K200" s="117"/>
    </row>
    <row r="201" spans="1:11" s="116" customFormat="1" x14ac:dyDescent="0.3">
      <c r="A201" s="61"/>
      <c r="B201" s="61"/>
      <c r="C201" s="61"/>
      <c r="D201" s="52"/>
      <c r="E201" s="52"/>
      <c r="G201" s="111"/>
      <c r="H201" s="111"/>
      <c r="I201" s="111"/>
      <c r="J201" s="117"/>
      <c r="K201" s="117"/>
    </row>
    <row r="202" spans="1:11" s="116" customFormat="1" x14ac:dyDescent="0.3">
      <c r="A202" s="61"/>
      <c r="B202" s="61"/>
      <c r="C202" s="61"/>
      <c r="D202" s="52"/>
      <c r="E202" s="52"/>
      <c r="G202" s="111"/>
      <c r="H202" s="111"/>
      <c r="I202" s="111"/>
      <c r="J202" s="117"/>
      <c r="K202" s="117"/>
    </row>
    <row r="203" spans="1:11" s="116" customFormat="1" x14ac:dyDescent="0.3">
      <c r="A203" s="61"/>
      <c r="B203" s="61"/>
      <c r="C203" s="61"/>
      <c r="D203" s="52"/>
      <c r="E203" s="52"/>
      <c r="G203" s="111"/>
      <c r="H203" s="111"/>
      <c r="I203" s="111"/>
      <c r="J203" s="117"/>
      <c r="K203" s="117"/>
    </row>
    <row r="204" spans="1:11" s="116" customFormat="1" x14ac:dyDescent="0.3">
      <c r="A204" s="61"/>
      <c r="B204" s="61"/>
      <c r="C204" s="61"/>
      <c r="D204" s="52"/>
      <c r="E204" s="52"/>
      <c r="G204" s="111"/>
      <c r="H204" s="111"/>
      <c r="I204" s="111"/>
      <c r="J204" s="117"/>
      <c r="K204" s="117"/>
    </row>
    <row r="205" spans="1:11" s="116" customFormat="1" x14ac:dyDescent="0.3">
      <c r="A205" s="61"/>
      <c r="B205" s="61"/>
      <c r="C205" s="61"/>
      <c r="D205" s="52"/>
      <c r="E205" s="52"/>
      <c r="G205" s="111"/>
      <c r="H205" s="111"/>
      <c r="I205" s="111"/>
      <c r="J205" s="117"/>
      <c r="K205" s="117"/>
    </row>
    <row r="206" spans="1:11" s="116" customFormat="1" x14ac:dyDescent="0.3">
      <c r="A206" s="61"/>
      <c r="B206" s="61"/>
      <c r="C206" s="61"/>
      <c r="D206" s="52"/>
      <c r="E206" s="52"/>
      <c r="G206" s="111"/>
      <c r="H206" s="111"/>
      <c r="I206" s="111"/>
      <c r="J206" s="117"/>
      <c r="K206" s="117"/>
    </row>
    <row r="207" spans="1:11" s="116" customFormat="1" x14ac:dyDescent="0.3">
      <c r="A207" s="61"/>
      <c r="B207" s="61"/>
      <c r="C207" s="61"/>
      <c r="D207" s="52"/>
      <c r="E207" s="52"/>
      <c r="G207" s="111"/>
      <c r="H207" s="111"/>
      <c r="I207" s="111"/>
      <c r="J207" s="117"/>
      <c r="K207" s="117"/>
    </row>
    <row r="208" spans="1:11" s="116" customFormat="1" x14ac:dyDescent="0.3">
      <c r="A208" s="61"/>
      <c r="B208" s="61"/>
      <c r="C208" s="61"/>
      <c r="D208" s="52"/>
      <c r="E208" s="52"/>
      <c r="G208" s="111"/>
      <c r="H208" s="111"/>
      <c r="I208" s="111"/>
      <c r="J208" s="117"/>
      <c r="K208" s="117"/>
    </row>
    <row r="209" spans="1:11" s="116" customFormat="1" x14ac:dyDescent="0.3">
      <c r="A209" s="61"/>
      <c r="B209" s="61"/>
      <c r="C209" s="61"/>
      <c r="D209" s="52"/>
      <c r="E209" s="52"/>
      <c r="G209" s="111"/>
      <c r="H209" s="111"/>
      <c r="I209" s="111"/>
      <c r="J209" s="117"/>
      <c r="K209" s="117"/>
    </row>
    <row r="210" spans="1:11" s="116" customFormat="1" x14ac:dyDescent="0.3">
      <c r="A210" s="61"/>
      <c r="B210" s="61"/>
      <c r="C210" s="61"/>
      <c r="D210" s="52"/>
      <c r="E210" s="52"/>
      <c r="G210" s="111"/>
      <c r="H210" s="111"/>
      <c r="I210" s="111"/>
      <c r="J210" s="117"/>
      <c r="K210" s="117"/>
    </row>
    <row r="211" spans="1:11" s="116" customFormat="1" x14ac:dyDescent="0.3">
      <c r="A211" s="61"/>
      <c r="B211" s="61"/>
      <c r="C211" s="61"/>
      <c r="D211" s="52"/>
      <c r="E211" s="52"/>
      <c r="G211" s="111"/>
      <c r="H211" s="111"/>
      <c r="I211" s="111"/>
      <c r="J211" s="117"/>
      <c r="K211" s="117"/>
    </row>
    <row r="212" spans="1:11" s="116" customFormat="1" x14ac:dyDescent="0.3">
      <c r="A212" s="61"/>
      <c r="B212" s="61"/>
      <c r="C212" s="61"/>
      <c r="D212" s="52"/>
      <c r="E212" s="52"/>
      <c r="G212" s="111"/>
      <c r="H212" s="111"/>
      <c r="I212" s="111"/>
      <c r="J212" s="117"/>
      <c r="K212" s="117"/>
    </row>
    <row r="213" spans="1:11" s="116" customFormat="1" x14ac:dyDescent="0.3">
      <c r="A213" s="61"/>
      <c r="B213" s="61"/>
      <c r="C213" s="61"/>
      <c r="D213" s="52"/>
      <c r="E213" s="52"/>
      <c r="G213" s="111"/>
      <c r="H213" s="111"/>
      <c r="I213" s="111"/>
      <c r="J213" s="117"/>
      <c r="K213" s="117"/>
    </row>
    <row r="214" spans="1:11" s="116" customFormat="1" x14ac:dyDescent="0.3">
      <c r="A214" s="61"/>
      <c r="B214" s="61"/>
      <c r="C214" s="61"/>
      <c r="D214" s="52"/>
      <c r="E214" s="52"/>
      <c r="G214" s="111"/>
      <c r="H214" s="111"/>
      <c r="I214" s="111"/>
      <c r="J214" s="117"/>
      <c r="K214" s="117"/>
    </row>
    <row r="215" spans="1:11" s="116" customFormat="1" x14ac:dyDescent="0.3">
      <c r="A215" s="61"/>
      <c r="B215" s="61"/>
      <c r="C215" s="61"/>
      <c r="D215" s="52"/>
      <c r="E215" s="52"/>
      <c r="G215" s="111"/>
      <c r="H215" s="111"/>
      <c r="I215" s="111"/>
      <c r="J215" s="117"/>
      <c r="K215" s="117"/>
    </row>
    <row r="216" spans="1:11" s="116" customFormat="1" x14ac:dyDescent="0.3">
      <c r="A216" s="61"/>
      <c r="B216" s="61"/>
      <c r="C216" s="61"/>
      <c r="D216" s="52"/>
      <c r="E216" s="52"/>
      <c r="G216" s="111"/>
      <c r="H216" s="111"/>
      <c r="I216" s="111"/>
      <c r="J216" s="117"/>
      <c r="K216" s="117"/>
    </row>
    <row r="217" spans="1:11" s="116" customFormat="1" x14ac:dyDescent="0.3">
      <c r="A217" s="61"/>
      <c r="B217" s="61"/>
      <c r="C217" s="61"/>
      <c r="D217" s="52"/>
      <c r="E217" s="52"/>
      <c r="G217" s="111"/>
      <c r="H217" s="111"/>
      <c r="I217" s="111"/>
      <c r="J217" s="117"/>
      <c r="K217" s="117"/>
    </row>
    <row r="218" spans="1:11" s="116" customFormat="1" x14ac:dyDescent="0.3">
      <c r="A218" s="61"/>
      <c r="B218" s="61"/>
      <c r="C218" s="61"/>
      <c r="D218" s="52"/>
      <c r="E218" s="52"/>
      <c r="G218" s="111"/>
      <c r="H218" s="111"/>
      <c r="I218" s="111"/>
      <c r="J218" s="117"/>
      <c r="K218" s="117"/>
    </row>
    <row r="219" spans="1:11" s="116" customFormat="1" x14ac:dyDescent="0.3">
      <c r="A219" s="61"/>
      <c r="B219" s="61"/>
      <c r="C219" s="61"/>
      <c r="D219" s="52"/>
      <c r="E219" s="52"/>
      <c r="G219" s="111"/>
      <c r="H219" s="111"/>
      <c r="I219" s="111"/>
      <c r="J219" s="117"/>
      <c r="K219" s="117"/>
    </row>
    <row r="220" spans="1:11" s="116" customFormat="1" x14ac:dyDescent="0.3">
      <c r="A220" s="61"/>
      <c r="B220" s="61"/>
      <c r="C220" s="61"/>
      <c r="D220" s="52"/>
      <c r="E220" s="52"/>
      <c r="G220" s="111"/>
      <c r="H220" s="111"/>
      <c r="I220" s="111"/>
      <c r="J220" s="117"/>
      <c r="K220" s="117"/>
    </row>
    <row r="221" spans="1:11" s="116" customFormat="1" x14ac:dyDescent="0.3">
      <c r="A221" s="61"/>
      <c r="B221" s="61"/>
      <c r="C221" s="61"/>
      <c r="D221" s="52"/>
      <c r="E221" s="52"/>
      <c r="G221" s="111"/>
      <c r="H221" s="111"/>
      <c r="I221" s="111"/>
      <c r="J221" s="117"/>
      <c r="K221" s="117"/>
    </row>
    <row r="222" spans="1:11" s="116" customFormat="1" x14ac:dyDescent="0.3">
      <c r="A222" s="61"/>
      <c r="B222" s="61"/>
      <c r="C222" s="61"/>
      <c r="D222" s="52"/>
      <c r="E222" s="52"/>
      <c r="G222" s="111"/>
      <c r="H222" s="111"/>
      <c r="I222" s="111"/>
      <c r="J222" s="117"/>
      <c r="K222" s="117"/>
    </row>
    <row r="223" spans="1:11" s="116" customFormat="1" x14ac:dyDescent="0.3">
      <c r="A223" s="61"/>
      <c r="B223" s="61"/>
      <c r="C223" s="61"/>
      <c r="D223" s="52"/>
      <c r="E223" s="52"/>
      <c r="G223" s="111"/>
      <c r="H223" s="111"/>
      <c r="I223" s="111"/>
      <c r="J223" s="117"/>
      <c r="K223" s="117"/>
    </row>
    <row r="224" spans="1:11" s="116" customFormat="1" x14ac:dyDescent="0.3">
      <c r="A224" s="61"/>
      <c r="B224" s="61"/>
      <c r="C224" s="61"/>
      <c r="D224" s="52"/>
      <c r="E224" s="52"/>
      <c r="G224" s="111"/>
      <c r="H224" s="111"/>
      <c r="I224" s="111"/>
      <c r="J224" s="117"/>
      <c r="K224" s="117"/>
    </row>
    <row r="225" spans="1:11" s="116" customFormat="1" x14ac:dyDescent="0.3">
      <c r="A225" s="61"/>
      <c r="B225" s="61"/>
      <c r="C225" s="61"/>
      <c r="D225" s="52"/>
      <c r="E225" s="52"/>
      <c r="G225" s="111"/>
      <c r="H225" s="111"/>
      <c r="I225" s="111"/>
      <c r="J225" s="117"/>
      <c r="K225" s="117"/>
    </row>
    <row r="226" spans="1:11" s="116" customFormat="1" x14ac:dyDescent="0.3">
      <c r="A226" s="61"/>
      <c r="B226" s="61"/>
      <c r="C226" s="61"/>
      <c r="D226" s="52"/>
      <c r="E226" s="52"/>
      <c r="G226" s="111"/>
      <c r="H226" s="111"/>
      <c r="I226" s="111"/>
      <c r="J226" s="117"/>
      <c r="K226" s="117"/>
    </row>
    <row r="227" spans="1:11" s="116" customFormat="1" x14ac:dyDescent="0.3">
      <c r="A227" s="61"/>
      <c r="B227" s="61"/>
      <c r="C227" s="61"/>
      <c r="D227" s="52"/>
      <c r="E227" s="52"/>
      <c r="G227" s="111"/>
      <c r="H227" s="111"/>
      <c r="I227" s="111"/>
      <c r="J227" s="117"/>
      <c r="K227" s="117"/>
    </row>
    <row r="228" spans="1:11" s="116" customFormat="1" x14ac:dyDescent="0.3">
      <c r="A228" s="61"/>
      <c r="B228" s="61"/>
      <c r="C228" s="61"/>
      <c r="D228" s="52"/>
      <c r="E228" s="52"/>
      <c r="G228" s="111"/>
      <c r="H228" s="111"/>
      <c r="I228" s="111"/>
      <c r="J228" s="117"/>
      <c r="K228" s="117"/>
    </row>
    <row r="229" spans="1:11" s="116" customFormat="1" x14ac:dyDescent="0.3">
      <c r="A229" s="61"/>
      <c r="B229" s="61"/>
      <c r="C229" s="61"/>
      <c r="D229" s="52"/>
      <c r="E229" s="52"/>
      <c r="G229" s="111"/>
      <c r="H229" s="111"/>
      <c r="I229" s="111"/>
      <c r="J229" s="117"/>
      <c r="K229" s="117"/>
    </row>
    <row r="230" spans="1:11" s="116" customFormat="1" x14ac:dyDescent="0.3">
      <c r="A230" s="61"/>
      <c r="B230" s="61"/>
      <c r="C230" s="61"/>
      <c r="D230" s="52"/>
      <c r="E230" s="52"/>
      <c r="G230" s="111"/>
      <c r="H230" s="111"/>
      <c r="I230" s="111"/>
      <c r="J230" s="117"/>
      <c r="K230" s="117"/>
    </row>
    <row r="231" spans="1:11" s="116" customFormat="1" x14ac:dyDescent="0.3">
      <c r="A231" s="61"/>
      <c r="B231" s="61"/>
      <c r="C231" s="61"/>
      <c r="D231" s="52"/>
      <c r="E231" s="52"/>
      <c r="G231" s="111"/>
      <c r="H231" s="111"/>
      <c r="I231" s="111"/>
      <c r="J231" s="117"/>
      <c r="K231" s="117"/>
    </row>
    <row r="232" spans="1:11" s="116" customFormat="1" x14ac:dyDescent="0.3">
      <c r="A232" s="61"/>
      <c r="B232" s="61"/>
      <c r="C232" s="61"/>
      <c r="D232" s="52"/>
      <c r="E232" s="52"/>
      <c r="G232" s="111"/>
      <c r="H232" s="111"/>
      <c r="I232" s="111"/>
      <c r="J232" s="117"/>
      <c r="K232" s="117"/>
    </row>
    <row r="233" spans="1:11" s="116" customFormat="1" x14ac:dyDescent="0.3">
      <c r="A233" s="61"/>
      <c r="B233" s="61"/>
      <c r="C233" s="61"/>
      <c r="D233" s="52"/>
      <c r="E233" s="52"/>
      <c r="G233" s="111"/>
      <c r="H233" s="111"/>
      <c r="I233" s="111"/>
      <c r="J233" s="117"/>
      <c r="K233" s="117"/>
    </row>
    <row r="234" spans="1:11" s="116" customFormat="1" x14ac:dyDescent="0.3">
      <c r="A234" s="61"/>
      <c r="B234" s="61"/>
      <c r="C234" s="61"/>
      <c r="D234" s="52"/>
      <c r="E234" s="52"/>
      <c r="G234" s="111"/>
      <c r="H234" s="111"/>
      <c r="I234" s="111"/>
      <c r="J234" s="117"/>
      <c r="K234" s="117"/>
    </row>
    <row r="235" spans="1:11" s="116" customFormat="1" x14ac:dyDescent="0.3">
      <c r="A235" s="61"/>
      <c r="B235" s="61"/>
      <c r="C235" s="61"/>
      <c r="D235" s="52"/>
      <c r="E235" s="52"/>
      <c r="G235" s="111"/>
      <c r="H235" s="111"/>
      <c r="I235" s="111"/>
      <c r="J235" s="117"/>
      <c r="K235" s="117"/>
    </row>
    <row r="236" spans="1:11" s="116" customFormat="1" x14ac:dyDescent="0.3">
      <c r="A236" s="61"/>
      <c r="B236" s="61"/>
      <c r="C236" s="61"/>
      <c r="D236" s="52"/>
      <c r="E236" s="52"/>
      <c r="G236" s="111"/>
      <c r="H236" s="111"/>
      <c r="I236" s="111"/>
      <c r="J236" s="117"/>
      <c r="K236" s="117"/>
    </row>
    <row r="237" spans="1:11" s="116" customFormat="1" x14ac:dyDescent="0.3">
      <c r="A237" s="61"/>
      <c r="B237" s="61"/>
      <c r="C237" s="61"/>
      <c r="D237" s="52"/>
      <c r="E237" s="52"/>
      <c r="G237" s="111"/>
      <c r="H237" s="111"/>
      <c r="I237" s="111"/>
      <c r="J237" s="117"/>
      <c r="K237" s="117"/>
    </row>
    <row r="238" spans="1:11" s="116" customFormat="1" x14ac:dyDescent="0.3">
      <c r="A238" s="61"/>
      <c r="B238" s="61"/>
      <c r="C238" s="61"/>
      <c r="D238" s="52"/>
      <c r="E238" s="52"/>
      <c r="G238" s="111"/>
      <c r="H238" s="111"/>
      <c r="I238" s="111"/>
      <c r="J238" s="117"/>
      <c r="K238" s="117"/>
    </row>
    <row r="239" spans="1:11" s="116" customFormat="1" x14ac:dyDescent="0.3">
      <c r="A239" s="61"/>
      <c r="B239" s="61"/>
      <c r="C239" s="61"/>
      <c r="D239" s="52"/>
      <c r="E239" s="52"/>
      <c r="G239" s="111"/>
      <c r="H239" s="111"/>
      <c r="I239" s="111"/>
      <c r="J239" s="117"/>
      <c r="K239" s="117"/>
    </row>
    <row r="240" spans="1:11" s="116" customFormat="1" x14ac:dyDescent="0.3">
      <c r="A240" s="61"/>
      <c r="B240" s="61"/>
      <c r="C240" s="61"/>
      <c r="D240" s="52"/>
      <c r="E240" s="52"/>
      <c r="G240" s="111"/>
      <c r="H240" s="111"/>
      <c r="I240" s="111"/>
      <c r="J240" s="117"/>
      <c r="K240" s="117"/>
    </row>
    <row r="241" spans="1:11" s="116" customFormat="1" x14ac:dyDescent="0.3">
      <c r="A241" s="61"/>
      <c r="B241" s="61"/>
      <c r="C241" s="61"/>
      <c r="D241" s="52"/>
      <c r="E241" s="52"/>
      <c r="G241" s="111"/>
      <c r="H241" s="111"/>
      <c r="I241" s="111"/>
      <c r="J241" s="117"/>
      <c r="K241" s="117"/>
    </row>
    <row r="242" spans="1:11" s="116" customFormat="1" x14ac:dyDescent="0.3">
      <c r="A242" s="61"/>
      <c r="B242" s="61"/>
      <c r="C242" s="61"/>
      <c r="D242" s="52"/>
      <c r="E242" s="52"/>
      <c r="G242" s="111"/>
      <c r="H242" s="111"/>
      <c r="I242" s="111"/>
      <c r="J242" s="117"/>
      <c r="K242" s="117"/>
    </row>
    <row r="243" spans="1:11" s="116" customFormat="1" x14ac:dyDescent="0.3">
      <c r="A243" s="61"/>
      <c r="B243" s="61"/>
      <c r="C243" s="61"/>
      <c r="D243" s="52"/>
      <c r="E243" s="52"/>
      <c r="G243" s="111"/>
      <c r="H243" s="111"/>
      <c r="I243" s="111"/>
      <c r="J243" s="117"/>
      <c r="K243" s="117"/>
    </row>
    <row r="244" spans="1:11" s="116" customFormat="1" x14ac:dyDescent="0.3">
      <c r="A244" s="61"/>
      <c r="B244" s="61"/>
      <c r="C244" s="61"/>
      <c r="D244" s="52"/>
      <c r="E244" s="52"/>
      <c r="G244" s="111"/>
      <c r="H244" s="111"/>
      <c r="I244" s="111"/>
      <c r="J244" s="117"/>
      <c r="K244" s="117"/>
    </row>
    <row r="245" spans="1:11" s="116" customFormat="1" x14ac:dyDescent="0.3">
      <c r="A245" s="61"/>
      <c r="B245" s="61"/>
      <c r="C245" s="61"/>
      <c r="D245" s="52"/>
      <c r="E245" s="52"/>
      <c r="G245" s="111"/>
      <c r="H245" s="111"/>
      <c r="I245" s="111"/>
      <c r="J245" s="117"/>
      <c r="K245" s="117"/>
    </row>
    <row r="246" spans="1:11" s="116" customFormat="1" x14ac:dyDescent="0.3">
      <c r="A246" s="61"/>
      <c r="B246" s="61"/>
      <c r="C246" s="61"/>
      <c r="D246" s="52"/>
      <c r="E246" s="52"/>
      <c r="G246" s="111"/>
      <c r="H246" s="111"/>
      <c r="I246" s="111"/>
      <c r="J246" s="117"/>
      <c r="K246" s="117"/>
    </row>
    <row r="247" spans="1:11" s="116" customFormat="1" x14ac:dyDescent="0.3">
      <c r="A247" s="61"/>
      <c r="B247" s="61"/>
      <c r="C247" s="61"/>
      <c r="D247" s="52"/>
      <c r="E247" s="52"/>
      <c r="G247" s="111"/>
      <c r="H247" s="111"/>
      <c r="I247" s="111"/>
      <c r="J247" s="117"/>
      <c r="K247" s="117"/>
    </row>
    <row r="248" spans="1:11" s="116" customFormat="1" x14ac:dyDescent="0.3">
      <c r="A248" s="61"/>
      <c r="B248" s="61"/>
      <c r="C248" s="61"/>
      <c r="D248" s="52"/>
      <c r="E248" s="52"/>
      <c r="G248" s="111"/>
      <c r="H248" s="111"/>
      <c r="I248" s="111"/>
      <c r="J248" s="117"/>
      <c r="K248" s="117"/>
    </row>
    <row r="249" spans="1:11" s="116" customFormat="1" x14ac:dyDescent="0.3">
      <c r="A249" s="61"/>
      <c r="B249" s="61"/>
      <c r="C249" s="61"/>
      <c r="D249" s="52"/>
      <c r="E249" s="52"/>
      <c r="G249" s="111"/>
      <c r="H249" s="111"/>
      <c r="I249" s="111"/>
      <c r="J249" s="117"/>
      <c r="K249" s="117"/>
    </row>
    <row r="250" spans="1:11" s="116" customFormat="1" x14ac:dyDescent="0.3">
      <c r="A250" s="61"/>
      <c r="B250" s="61"/>
      <c r="C250" s="61"/>
      <c r="D250" s="52"/>
      <c r="E250" s="52"/>
      <c r="G250" s="111"/>
      <c r="H250" s="111"/>
      <c r="I250" s="111"/>
      <c r="J250" s="117"/>
      <c r="K250" s="117"/>
    </row>
    <row r="251" spans="1:11" s="116" customFormat="1" x14ac:dyDescent="0.3">
      <c r="A251" s="61"/>
      <c r="B251" s="61"/>
      <c r="C251" s="61"/>
      <c r="D251" s="52"/>
      <c r="E251" s="52"/>
      <c r="G251" s="111"/>
      <c r="H251" s="111"/>
      <c r="I251" s="111"/>
      <c r="J251" s="117"/>
      <c r="K251" s="117"/>
    </row>
    <row r="252" spans="1:11" s="116" customFormat="1" x14ac:dyDescent="0.3">
      <c r="A252" s="61"/>
      <c r="B252" s="61"/>
      <c r="C252" s="61"/>
      <c r="D252" s="52"/>
      <c r="E252" s="52"/>
      <c r="G252" s="111"/>
      <c r="H252" s="111"/>
      <c r="I252" s="111"/>
      <c r="J252" s="117"/>
      <c r="K252" s="117"/>
    </row>
    <row r="253" spans="1:11" s="116" customFormat="1" x14ac:dyDescent="0.3">
      <c r="A253" s="61"/>
      <c r="B253" s="61"/>
      <c r="C253" s="61"/>
      <c r="D253" s="52"/>
      <c r="E253" s="52"/>
      <c r="G253" s="111"/>
      <c r="H253" s="111"/>
      <c r="I253" s="111"/>
      <c r="J253" s="117"/>
      <c r="K253" s="117"/>
    </row>
    <row r="254" spans="1:11" s="116" customFormat="1" x14ac:dyDescent="0.3">
      <c r="A254" s="61"/>
      <c r="B254" s="61"/>
      <c r="C254" s="61"/>
      <c r="D254" s="52"/>
      <c r="E254" s="52"/>
      <c r="G254" s="111"/>
      <c r="H254" s="111"/>
      <c r="I254" s="111"/>
      <c r="J254" s="117"/>
      <c r="K254" s="117"/>
    </row>
    <row r="255" spans="1:11" s="116" customFormat="1" x14ac:dyDescent="0.3">
      <c r="A255" s="61"/>
      <c r="B255" s="61"/>
      <c r="C255" s="61"/>
      <c r="D255" s="52"/>
      <c r="E255" s="52"/>
      <c r="G255" s="111"/>
      <c r="H255" s="111"/>
      <c r="I255" s="111"/>
      <c r="J255" s="117"/>
      <c r="K255" s="117"/>
    </row>
    <row r="256" spans="1:11" s="116" customFormat="1" x14ac:dyDescent="0.3">
      <c r="A256" s="61"/>
      <c r="B256" s="61"/>
      <c r="C256" s="61"/>
      <c r="D256" s="52"/>
      <c r="E256" s="52"/>
      <c r="G256" s="111"/>
      <c r="H256" s="111"/>
      <c r="I256" s="111"/>
      <c r="J256" s="117"/>
      <c r="K256" s="117"/>
    </row>
    <row r="257" spans="1:11" s="116" customFormat="1" x14ac:dyDescent="0.3">
      <c r="A257" s="61"/>
      <c r="B257" s="61"/>
      <c r="C257" s="61"/>
      <c r="D257" s="52"/>
      <c r="E257" s="52"/>
      <c r="G257" s="111"/>
      <c r="H257" s="111"/>
      <c r="I257" s="111"/>
      <c r="J257" s="117"/>
      <c r="K257" s="117"/>
    </row>
    <row r="258" spans="1:11" s="116" customFormat="1" x14ac:dyDescent="0.3">
      <c r="A258" s="61"/>
      <c r="B258" s="61"/>
      <c r="C258" s="61"/>
      <c r="D258" s="52"/>
      <c r="E258" s="52"/>
      <c r="G258" s="111"/>
      <c r="H258" s="111"/>
      <c r="I258" s="111"/>
      <c r="J258" s="117"/>
      <c r="K258" s="117"/>
    </row>
    <row r="259" spans="1:11" s="116" customFormat="1" x14ac:dyDescent="0.3">
      <c r="A259" s="61"/>
      <c r="B259" s="61"/>
      <c r="C259" s="61"/>
      <c r="D259" s="52"/>
      <c r="E259" s="52"/>
      <c r="G259" s="111"/>
      <c r="H259" s="111"/>
      <c r="I259" s="111"/>
      <c r="J259" s="117"/>
      <c r="K259" s="117"/>
    </row>
    <row r="260" spans="1:11" s="116" customFormat="1" x14ac:dyDescent="0.3">
      <c r="A260" s="61"/>
      <c r="B260" s="61"/>
      <c r="C260" s="61"/>
      <c r="D260" s="52"/>
      <c r="E260" s="52"/>
      <c r="G260" s="111"/>
      <c r="H260" s="111"/>
      <c r="I260" s="111"/>
      <c r="J260" s="117"/>
      <c r="K260" s="117"/>
    </row>
    <row r="261" spans="1:11" s="116" customFormat="1" x14ac:dyDescent="0.3">
      <c r="A261" s="61"/>
      <c r="B261" s="61"/>
      <c r="C261" s="61"/>
      <c r="D261" s="52"/>
      <c r="E261" s="52"/>
      <c r="G261" s="111"/>
      <c r="H261" s="111"/>
      <c r="I261" s="111"/>
      <c r="J261" s="117"/>
      <c r="K261" s="117"/>
    </row>
    <row r="262" spans="1:11" s="116" customFormat="1" x14ac:dyDescent="0.3">
      <c r="A262" s="61"/>
      <c r="B262" s="61"/>
      <c r="C262" s="61"/>
      <c r="D262" s="52"/>
      <c r="E262" s="52"/>
      <c r="G262" s="111"/>
      <c r="H262" s="111"/>
      <c r="I262" s="111"/>
      <c r="J262" s="117"/>
      <c r="K262" s="117"/>
    </row>
    <row r="263" spans="1:11" s="116" customFormat="1" x14ac:dyDescent="0.3">
      <c r="A263" s="61"/>
      <c r="B263" s="61"/>
      <c r="C263" s="61"/>
      <c r="D263" s="52"/>
      <c r="E263" s="52"/>
      <c r="G263" s="111"/>
      <c r="H263" s="111"/>
      <c r="I263" s="111"/>
      <c r="J263" s="117"/>
      <c r="K263" s="117"/>
    </row>
    <row r="264" spans="1:11" s="116" customFormat="1" x14ac:dyDescent="0.3">
      <c r="A264" s="61"/>
      <c r="B264" s="61"/>
      <c r="C264" s="61"/>
      <c r="D264" s="52"/>
      <c r="E264" s="52"/>
      <c r="G264" s="111"/>
      <c r="H264" s="111"/>
      <c r="I264" s="111"/>
      <c r="J264" s="117"/>
      <c r="K264" s="117"/>
    </row>
    <row r="265" spans="1:11" s="116" customFormat="1" x14ac:dyDescent="0.3">
      <c r="A265" s="61"/>
      <c r="B265" s="61"/>
      <c r="C265" s="61"/>
      <c r="D265" s="52"/>
      <c r="E265" s="52"/>
      <c r="G265" s="111"/>
      <c r="H265" s="111"/>
      <c r="I265" s="111"/>
      <c r="J265" s="117"/>
      <c r="K265" s="117"/>
    </row>
    <row r="266" spans="1:11" s="116" customFormat="1" x14ac:dyDescent="0.3">
      <c r="A266" s="61"/>
      <c r="B266" s="61"/>
      <c r="C266" s="61"/>
      <c r="D266" s="52"/>
      <c r="E266" s="52"/>
      <c r="G266" s="111"/>
      <c r="H266" s="111"/>
      <c r="I266" s="111"/>
      <c r="J266" s="117"/>
      <c r="K266" s="117"/>
    </row>
    <row r="267" spans="1:11" s="116" customFormat="1" x14ac:dyDescent="0.3">
      <c r="A267" s="61"/>
      <c r="B267" s="61"/>
      <c r="C267" s="61"/>
      <c r="D267" s="52"/>
      <c r="E267" s="52"/>
      <c r="G267" s="111"/>
      <c r="H267" s="111"/>
      <c r="I267" s="111"/>
      <c r="J267" s="117"/>
      <c r="K267" s="117"/>
    </row>
    <row r="268" spans="1:11" s="116" customFormat="1" x14ac:dyDescent="0.3">
      <c r="A268" s="61"/>
      <c r="B268" s="61"/>
      <c r="C268" s="61"/>
      <c r="D268" s="52"/>
      <c r="E268" s="52"/>
      <c r="G268" s="111"/>
      <c r="H268" s="111"/>
      <c r="I268" s="111"/>
      <c r="J268" s="117"/>
      <c r="K268" s="117"/>
    </row>
    <row r="269" spans="1:11" s="116" customFormat="1" x14ac:dyDescent="0.3">
      <c r="A269" s="61"/>
      <c r="B269" s="61"/>
      <c r="C269" s="61"/>
      <c r="D269" s="52"/>
      <c r="E269" s="52"/>
      <c r="G269" s="111"/>
      <c r="H269" s="111"/>
      <c r="I269" s="111"/>
      <c r="J269" s="117"/>
      <c r="K269" s="117"/>
    </row>
    <row r="270" spans="1:11" s="116" customFormat="1" x14ac:dyDescent="0.3">
      <c r="A270" s="61"/>
      <c r="B270" s="61"/>
      <c r="C270" s="61"/>
      <c r="D270" s="52"/>
      <c r="E270" s="52"/>
      <c r="G270" s="111"/>
      <c r="H270" s="111"/>
      <c r="I270" s="111"/>
      <c r="J270" s="117"/>
      <c r="K270" s="117"/>
    </row>
    <row r="271" spans="1:11" s="116" customFormat="1" x14ac:dyDescent="0.3">
      <c r="A271" s="61"/>
      <c r="B271" s="61"/>
      <c r="C271" s="61"/>
      <c r="D271" s="52"/>
      <c r="E271" s="52"/>
      <c r="G271" s="111"/>
      <c r="H271" s="111"/>
      <c r="I271" s="111"/>
      <c r="J271" s="117"/>
      <c r="K271" s="117"/>
    </row>
    <row r="272" spans="1:11" s="116" customFormat="1" x14ac:dyDescent="0.3">
      <c r="A272" s="61"/>
      <c r="B272" s="61"/>
      <c r="C272" s="61"/>
      <c r="D272" s="52"/>
      <c r="E272" s="52"/>
      <c r="G272" s="111"/>
      <c r="H272" s="111"/>
      <c r="I272" s="111"/>
      <c r="J272" s="117"/>
      <c r="K272" s="117"/>
    </row>
    <row r="273" spans="1:11" s="116" customFormat="1" x14ac:dyDescent="0.3">
      <c r="A273" s="61"/>
      <c r="B273" s="61"/>
      <c r="C273" s="61"/>
      <c r="D273" s="52"/>
      <c r="E273" s="52"/>
      <c r="G273" s="111"/>
      <c r="H273" s="111"/>
      <c r="I273" s="111"/>
      <c r="J273" s="117"/>
      <c r="K273" s="117"/>
    </row>
    <row r="274" spans="1:11" s="116" customFormat="1" x14ac:dyDescent="0.3">
      <c r="A274" s="61"/>
      <c r="B274" s="61"/>
      <c r="C274" s="61"/>
      <c r="D274" s="52"/>
      <c r="E274" s="52"/>
      <c r="G274" s="111"/>
      <c r="H274" s="111"/>
      <c r="I274" s="111"/>
      <c r="J274" s="117"/>
      <c r="K274" s="117"/>
    </row>
    <row r="275" spans="1:11" s="116" customFormat="1" x14ac:dyDescent="0.3">
      <c r="A275" s="61"/>
      <c r="B275" s="61"/>
      <c r="C275" s="61"/>
      <c r="D275" s="52"/>
      <c r="E275" s="52"/>
      <c r="G275" s="111"/>
      <c r="H275" s="111"/>
      <c r="I275" s="111"/>
      <c r="J275" s="117"/>
      <c r="K275" s="117"/>
    </row>
    <row r="276" spans="1:11" s="116" customFormat="1" x14ac:dyDescent="0.3">
      <c r="A276" s="61"/>
      <c r="B276" s="61"/>
      <c r="C276" s="61"/>
      <c r="D276" s="52"/>
      <c r="E276" s="52"/>
      <c r="G276" s="111"/>
      <c r="H276" s="111"/>
      <c r="I276" s="111"/>
      <c r="J276" s="117"/>
      <c r="K276" s="117"/>
    </row>
    <row r="277" spans="1:11" s="116" customFormat="1" x14ac:dyDescent="0.3">
      <c r="A277" s="61"/>
      <c r="B277" s="61"/>
      <c r="C277" s="61"/>
      <c r="D277" s="52"/>
      <c r="E277" s="52"/>
      <c r="G277" s="111"/>
      <c r="H277" s="111"/>
      <c r="I277" s="111"/>
      <c r="J277" s="117"/>
      <c r="K277" s="117"/>
    </row>
    <row r="278" spans="1:11" s="116" customFormat="1" x14ac:dyDescent="0.3">
      <c r="A278" s="61"/>
      <c r="B278" s="61"/>
      <c r="C278" s="61"/>
      <c r="D278" s="52"/>
      <c r="E278" s="52"/>
      <c r="G278" s="111"/>
      <c r="H278" s="111"/>
      <c r="I278" s="111"/>
      <c r="J278" s="117"/>
      <c r="K278" s="117"/>
    </row>
    <row r="279" spans="1:11" s="116" customFormat="1" x14ac:dyDescent="0.3">
      <c r="A279" s="61"/>
      <c r="B279" s="61"/>
      <c r="C279" s="61"/>
      <c r="D279" s="52"/>
      <c r="E279" s="52"/>
      <c r="G279" s="111"/>
      <c r="H279" s="111"/>
      <c r="I279" s="111"/>
      <c r="J279" s="117"/>
      <c r="K279" s="117"/>
    </row>
    <row r="280" spans="1:11" s="116" customFormat="1" x14ac:dyDescent="0.3">
      <c r="A280" s="61"/>
      <c r="B280" s="61"/>
      <c r="C280" s="61"/>
      <c r="D280" s="52"/>
      <c r="E280" s="52"/>
      <c r="G280" s="111"/>
      <c r="H280" s="111"/>
      <c r="I280" s="111"/>
      <c r="J280" s="117"/>
      <c r="K280" s="117"/>
    </row>
    <row r="281" spans="1:11" s="116" customFormat="1" x14ac:dyDescent="0.3">
      <c r="A281" s="61"/>
      <c r="B281" s="61"/>
      <c r="C281" s="61"/>
      <c r="D281" s="52"/>
      <c r="E281" s="52"/>
      <c r="G281" s="111"/>
      <c r="H281" s="111"/>
      <c r="I281" s="111"/>
      <c r="J281" s="117"/>
      <c r="K281" s="117"/>
    </row>
    <row r="282" spans="1:11" s="116" customFormat="1" x14ac:dyDescent="0.3">
      <c r="A282" s="61"/>
      <c r="B282" s="61"/>
      <c r="C282" s="61"/>
      <c r="D282" s="52"/>
      <c r="E282" s="52"/>
      <c r="G282" s="111"/>
      <c r="H282" s="111"/>
      <c r="I282" s="111"/>
      <c r="J282" s="117"/>
      <c r="K282" s="117"/>
    </row>
    <row r="283" spans="1:11" s="116" customFormat="1" x14ac:dyDescent="0.3">
      <c r="A283" s="61"/>
      <c r="B283" s="61"/>
      <c r="C283" s="61"/>
      <c r="D283" s="52"/>
      <c r="E283" s="52"/>
      <c r="G283" s="111"/>
      <c r="H283" s="111"/>
      <c r="I283" s="111"/>
      <c r="J283" s="117"/>
      <c r="K283" s="117"/>
    </row>
    <row r="284" spans="1:11" s="116" customFormat="1" x14ac:dyDescent="0.3">
      <c r="A284" s="61"/>
      <c r="B284" s="61"/>
      <c r="C284" s="61"/>
      <c r="D284" s="52"/>
      <c r="E284" s="52"/>
      <c r="G284" s="111"/>
      <c r="H284" s="111"/>
      <c r="I284" s="111"/>
      <c r="J284" s="117"/>
      <c r="K284" s="117"/>
    </row>
    <row r="285" spans="1:11" s="116" customFormat="1" x14ac:dyDescent="0.3">
      <c r="A285" s="61"/>
      <c r="B285" s="61"/>
      <c r="C285" s="61"/>
      <c r="D285" s="52"/>
      <c r="E285" s="52"/>
      <c r="G285" s="111"/>
      <c r="H285" s="111"/>
      <c r="I285" s="111"/>
      <c r="J285" s="117"/>
      <c r="K285" s="117"/>
    </row>
    <row r="286" spans="1:11" s="116" customFormat="1" x14ac:dyDescent="0.3">
      <c r="A286" s="61"/>
      <c r="B286" s="61"/>
      <c r="C286" s="61"/>
      <c r="D286" s="52"/>
      <c r="E286" s="52"/>
      <c r="G286" s="111"/>
      <c r="H286" s="111"/>
      <c r="I286" s="111"/>
      <c r="J286" s="117"/>
      <c r="K286" s="117"/>
    </row>
    <row r="287" spans="1:11" s="116" customFormat="1" x14ac:dyDescent="0.3">
      <c r="A287" s="61"/>
      <c r="B287" s="61"/>
      <c r="C287" s="61"/>
      <c r="D287" s="52"/>
      <c r="E287" s="52"/>
      <c r="G287" s="111"/>
      <c r="H287" s="111"/>
      <c r="I287" s="111"/>
      <c r="J287" s="117"/>
      <c r="K287" s="117"/>
    </row>
    <row r="288" spans="1:11" s="116" customFormat="1" x14ac:dyDescent="0.3">
      <c r="A288" s="61"/>
      <c r="B288" s="61"/>
      <c r="C288" s="61"/>
      <c r="D288" s="52"/>
      <c r="E288" s="52"/>
      <c r="G288" s="111"/>
      <c r="H288" s="111"/>
      <c r="I288" s="111"/>
      <c r="J288" s="117"/>
      <c r="K288" s="117"/>
    </row>
    <row r="289" spans="1:11" s="116" customFormat="1" x14ac:dyDescent="0.3">
      <c r="A289" s="61"/>
      <c r="B289" s="61"/>
      <c r="C289" s="61"/>
      <c r="D289" s="52"/>
      <c r="E289" s="52"/>
      <c r="G289" s="111"/>
      <c r="H289" s="111"/>
      <c r="I289" s="111"/>
      <c r="J289" s="117"/>
      <c r="K289" s="117"/>
    </row>
    <row r="290" spans="1:11" s="116" customFormat="1" x14ac:dyDescent="0.3">
      <c r="A290" s="61"/>
      <c r="B290" s="61"/>
      <c r="C290" s="61"/>
      <c r="D290" s="52"/>
      <c r="E290" s="52"/>
      <c r="G290" s="111"/>
      <c r="H290" s="111"/>
      <c r="I290" s="111"/>
      <c r="J290" s="117"/>
      <c r="K290" s="117"/>
    </row>
    <row r="291" spans="1:11" s="116" customFormat="1" x14ac:dyDescent="0.3">
      <c r="A291" s="61"/>
      <c r="B291" s="61"/>
      <c r="C291" s="61"/>
      <c r="D291" s="52"/>
      <c r="E291" s="52"/>
      <c r="G291" s="111"/>
      <c r="H291" s="111"/>
      <c r="I291" s="111"/>
      <c r="J291" s="117"/>
      <c r="K291" s="117"/>
    </row>
    <row r="292" spans="1:11" s="116" customFormat="1" x14ac:dyDescent="0.3">
      <c r="A292" s="61"/>
      <c r="B292" s="61"/>
      <c r="C292" s="61"/>
      <c r="D292" s="52"/>
      <c r="E292" s="52"/>
      <c r="G292" s="111"/>
      <c r="H292" s="111"/>
      <c r="I292" s="111"/>
      <c r="J292" s="117"/>
      <c r="K292" s="117"/>
    </row>
    <row r="293" spans="1:11" s="116" customFormat="1" x14ac:dyDescent="0.3">
      <c r="A293" s="61"/>
      <c r="B293" s="61"/>
      <c r="C293" s="61"/>
      <c r="D293" s="52"/>
      <c r="E293" s="52"/>
      <c r="G293" s="111"/>
      <c r="H293" s="111"/>
      <c r="I293" s="111"/>
      <c r="J293" s="117"/>
      <c r="K293" s="117"/>
    </row>
    <row r="294" spans="1:11" s="116" customFormat="1" x14ac:dyDescent="0.3">
      <c r="A294" s="61"/>
      <c r="B294" s="61"/>
      <c r="C294" s="61"/>
      <c r="D294" s="52"/>
      <c r="E294" s="52"/>
      <c r="G294" s="111"/>
      <c r="H294" s="111"/>
      <c r="I294" s="111"/>
      <c r="J294" s="117"/>
      <c r="K294" s="117"/>
    </row>
    <row r="295" spans="1:11" s="116" customFormat="1" x14ac:dyDescent="0.3">
      <c r="A295" s="61"/>
      <c r="B295" s="61"/>
      <c r="C295" s="61"/>
      <c r="D295" s="52"/>
      <c r="E295" s="52"/>
      <c r="G295" s="111"/>
      <c r="H295" s="111"/>
      <c r="I295" s="111"/>
      <c r="J295" s="117"/>
      <c r="K295" s="117"/>
    </row>
    <row r="296" spans="1:11" s="116" customFormat="1" x14ac:dyDescent="0.3">
      <c r="A296" s="61"/>
      <c r="B296" s="61"/>
      <c r="C296" s="61"/>
      <c r="D296" s="52"/>
      <c r="E296" s="52"/>
      <c r="G296" s="111"/>
      <c r="H296" s="111"/>
      <c r="I296" s="111"/>
      <c r="J296" s="117"/>
      <c r="K296" s="117"/>
    </row>
    <row r="297" spans="1:11" s="116" customFormat="1" x14ac:dyDescent="0.3">
      <c r="A297" s="61"/>
      <c r="B297" s="61"/>
      <c r="C297" s="61"/>
      <c r="D297" s="52"/>
      <c r="E297" s="52"/>
      <c r="G297" s="111"/>
      <c r="H297" s="111"/>
      <c r="I297" s="111"/>
      <c r="J297" s="117"/>
      <c r="K297" s="117"/>
    </row>
    <row r="298" spans="1:11" s="116" customFormat="1" x14ac:dyDescent="0.3">
      <c r="A298" s="61"/>
      <c r="B298" s="61"/>
      <c r="C298" s="61"/>
      <c r="D298" s="52"/>
      <c r="E298" s="52"/>
      <c r="G298" s="111"/>
      <c r="H298" s="111"/>
      <c r="I298" s="111"/>
      <c r="J298" s="117"/>
      <c r="K298" s="117"/>
    </row>
    <row r="299" spans="1:11" s="116" customFormat="1" x14ac:dyDescent="0.3">
      <c r="A299" s="61"/>
      <c r="B299" s="61"/>
      <c r="C299" s="61"/>
      <c r="D299" s="52"/>
      <c r="E299" s="52"/>
      <c r="G299" s="111"/>
      <c r="H299" s="111"/>
      <c r="I299" s="111"/>
      <c r="J299" s="117"/>
      <c r="K299" s="117"/>
    </row>
    <row r="300" spans="1:11" s="116" customFormat="1" x14ac:dyDescent="0.3">
      <c r="A300" s="61"/>
      <c r="B300" s="61"/>
      <c r="C300" s="61"/>
      <c r="D300" s="52"/>
      <c r="E300" s="52"/>
      <c r="G300" s="111"/>
      <c r="H300" s="111"/>
      <c r="I300" s="111"/>
      <c r="J300" s="117"/>
      <c r="K300" s="117"/>
    </row>
    <row r="301" spans="1:11" s="116" customFormat="1" x14ac:dyDescent="0.3">
      <c r="A301" s="61"/>
      <c r="B301" s="61"/>
      <c r="C301" s="61"/>
      <c r="D301" s="52"/>
      <c r="E301" s="52"/>
      <c r="G301" s="111"/>
      <c r="H301" s="111"/>
      <c r="I301" s="111"/>
      <c r="J301" s="117"/>
      <c r="K301" s="117"/>
    </row>
    <row r="302" spans="1:11" s="116" customFormat="1" x14ac:dyDescent="0.3">
      <c r="A302" s="61"/>
      <c r="B302" s="61"/>
      <c r="C302" s="61"/>
      <c r="D302" s="52"/>
      <c r="E302" s="52"/>
      <c r="G302" s="111"/>
      <c r="H302" s="111"/>
      <c r="I302" s="111"/>
      <c r="J302" s="117"/>
      <c r="K302" s="117"/>
    </row>
    <row r="303" spans="1:11" s="116" customFormat="1" x14ac:dyDescent="0.3">
      <c r="A303" s="61"/>
      <c r="B303" s="61"/>
      <c r="C303" s="61"/>
      <c r="D303" s="52"/>
      <c r="E303" s="52"/>
      <c r="G303" s="111"/>
      <c r="H303" s="111"/>
      <c r="I303" s="111"/>
      <c r="J303" s="117"/>
      <c r="K303" s="117"/>
    </row>
    <row r="304" spans="1:11" s="116" customFormat="1" x14ac:dyDescent="0.3">
      <c r="A304" s="61"/>
      <c r="B304" s="61"/>
      <c r="C304" s="61"/>
      <c r="D304" s="52"/>
      <c r="E304" s="52"/>
      <c r="G304" s="111"/>
      <c r="H304" s="111"/>
      <c r="I304" s="111"/>
      <c r="J304" s="117"/>
      <c r="K304" s="117"/>
    </row>
    <row r="305" spans="1:11" s="116" customFormat="1" x14ac:dyDescent="0.3">
      <c r="A305" s="61"/>
      <c r="B305" s="61"/>
      <c r="C305" s="61"/>
      <c r="D305" s="52"/>
      <c r="E305" s="52"/>
      <c r="G305" s="111"/>
      <c r="H305" s="111"/>
      <c r="I305" s="111"/>
      <c r="J305" s="117"/>
      <c r="K305" s="117"/>
    </row>
    <row r="306" spans="1:11" s="116" customFormat="1" x14ac:dyDescent="0.3">
      <c r="A306" s="61"/>
      <c r="B306" s="61"/>
      <c r="C306" s="61"/>
      <c r="D306" s="52"/>
      <c r="E306" s="52"/>
      <c r="G306" s="111"/>
      <c r="H306" s="111"/>
      <c r="I306" s="111"/>
      <c r="J306" s="117"/>
      <c r="K306" s="117"/>
    </row>
    <row r="307" spans="1:11" s="116" customFormat="1" x14ac:dyDescent="0.3">
      <c r="A307" s="61"/>
      <c r="B307" s="61"/>
      <c r="C307" s="61"/>
      <c r="D307" s="52"/>
      <c r="E307" s="52"/>
      <c r="G307" s="111"/>
      <c r="H307" s="111"/>
      <c r="I307" s="111"/>
      <c r="J307" s="117"/>
      <c r="K307" s="117"/>
    </row>
    <row r="308" spans="1:11" s="116" customFormat="1" x14ac:dyDescent="0.3">
      <c r="A308" s="61"/>
      <c r="B308" s="61"/>
      <c r="C308" s="61"/>
      <c r="D308" s="52"/>
      <c r="E308" s="52"/>
      <c r="G308" s="111"/>
      <c r="H308" s="111"/>
      <c r="I308" s="111"/>
      <c r="J308" s="117"/>
      <c r="K308" s="117"/>
    </row>
    <row r="309" spans="1:11" s="116" customFormat="1" x14ac:dyDescent="0.3">
      <c r="A309" s="61"/>
      <c r="B309" s="61"/>
      <c r="C309" s="61"/>
      <c r="D309" s="52"/>
      <c r="E309" s="52"/>
      <c r="G309" s="111"/>
      <c r="H309" s="111"/>
      <c r="I309" s="111"/>
      <c r="J309" s="117"/>
      <c r="K309" s="117"/>
    </row>
    <row r="310" spans="1:11" s="116" customFormat="1" x14ac:dyDescent="0.3">
      <c r="A310" s="61"/>
      <c r="B310" s="61"/>
      <c r="C310" s="61"/>
      <c r="D310" s="52"/>
      <c r="E310" s="52"/>
      <c r="G310" s="111"/>
      <c r="H310" s="111"/>
      <c r="I310" s="111"/>
      <c r="J310" s="117"/>
      <c r="K310" s="117"/>
    </row>
    <row r="311" spans="1:11" s="116" customFormat="1" x14ac:dyDescent="0.3">
      <c r="A311" s="61"/>
      <c r="B311" s="61"/>
      <c r="C311" s="61"/>
      <c r="D311" s="52"/>
      <c r="E311" s="52"/>
      <c r="G311" s="111"/>
      <c r="H311" s="111"/>
      <c r="I311" s="111"/>
      <c r="J311" s="117"/>
      <c r="K311" s="117"/>
    </row>
    <row r="312" spans="1:11" s="116" customFormat="1" x14ac:dyDescent="0.3">
      <c r="A312" s="61"/>
      <c r="B312" s="61"/>
      <c r="C312" s="61"/>
      <c r="D312" s="52"/>
      <c r="E312" s="52"/>
      <c r="G312" s="111"/>
      <c r="H312" s="111"/>
      <c r="I312" s="111"/>
      <c r="J312" s="117"/>
      <c r="K312" s="117"/>
    </row>
    <row r="313" spans="1:11" s="116" customFormat="1" x14ac:dyDescent="0.3">
      <c r="A313" s="61"/>
      <c r="B313" s="61"/>
      <c r="C313" s="61"/>
      <c r="D313" s="52"/>
      <c r="E313" s="52"/>
      <c r="G313" s="111"/>
      <c r="H313" s="111"/>
      <c r="I313" s="111"/>
      <c r="J313" s="117"/>
      <c r="K313" s="117"/>
    </row>
    <row r="314" spans="1:11" s="116" customFormat="1" x14ac:dyDescent="0.3">
      <c r="A314" s="61"/>
      <c r="B314" s="61"/>
      <c r="C314" s="61"/>
      <c r="D314" s="52"/>
      <c r="E314" s="52"/>
      <c r="G314" s="111"/>
      <c r="H314" s="111"/>
      <c r="I314" s="111"/>
      <c r="J314" s="117"/>
      <c r="K314" s="117"/>
    </row>
    <row r="315" spans="1:11" s="116" customFormat="1" x14ac:dyDescent="0.3">
      <c r="A315" s="61"/>
      <c r="B315" s="61"/>
      <c r="C315" s="61"/>
      <c r="D315" s="52"/>
      <c r="E315" s="52"/>
      <c r="G315" s="111"/>
      <c r="H315" s="111"/>
      <c r="I315" s="111"/>
      <c r="J315" s="117"/>
      <c r="K315" s="117"/>
    </row>
    <row r="316" spans="1:11" s="116" customFormat="1" x14ac:dyDescent="0.3">
      <c r="A316" s="61"/>
      <c r="B316" s="61"/>
      <c r="C316" s="61"/>
      <c r="D316" s="52"/>
      <c r="E316" s="52"/>
      <c r="G316" s="111"/>
      <c r="H316" s="111"/>
      <c r="I316" s="111"/>
      <c r="J316" s="117"/>
      <c r="K316" s="117"/>
    </row>
    <row r="317" spans="1:11" s="116" customFormat="1" x14ac:dyDescent="0.3">
      <c r="A317" s="61"/>
      <c r="B317" s="61"/>
      <c r="C317" s="61"/>
      <c r="D317" s="52"/>
      <c r="E317" s="52"/>
      <c r="G317" s="111"/>
      <c r="H317" s="111"/>
      <c r="I317" s="111"/>
      <c r="J317" s="117"/>
      <c r="K317" s="117"/>
    </row>
    <row r="318" spans="1:11" s="116" customFormat="1" x14ac:dyDescent="0.3">
      <c r="A318" s="61"/>
      <c r="B318" s="61"/>
      <c r="C318" s="61"/>
      <c r="D318" s="52"/>
      <c r="E318" s="52"/>
      <c r="G318" s="111"/>
      <c r="H318" s="111"/>
      <c r="I318" s="111"/>
      <c r="J318" s="117"/>
      <c r="K318" s="117"/>
    </row>
    <row r="319" spans="1:11" s="116" customFormat="1" x14ac:dyDescent="0.3">
      <c r="A319" s="61"/>
      <c r="B319" s="61"/>
      <c r="C319" s="61"/>
      <c r="D319" s="52"/>
      <c r="E319" s="52"/>
      <c r="G319" s="111"/>
      <c r="H319" s="111"/>
      <c r="I319" s="111"/>
      <c r="J319" s="117"/>
      <c r="K319" s="117"/>
    </row>
    <row r="320" spans="1:11" s="116" customFormat="1" x14ac:dyDescent="0.3">
      <c r="A320" s="61"/>
      <c r="B320" s="61"/>
      <c r="C320" s="61"/>
      <c r="D320" s="52"/>
      <c r="E320" s="52"/>
      <c r="G320" s="111"/>
      <c r="H320" s="111"/>
      <c r="I320" s="111"/>
      <c r="J320" s="117"/>
      <c r="K320" s="117"/>
    </row>
    <row r="321" spans="1:11" s="116" customFormat="1" x14ac:dyDescent="0.3">
      <c r="A321" s="61"/>
      <c r="B321" s="61"/>
      <c r="C321" s="61"/>
      <c r="D321" s="52"/>
      <c r="E321" s="52"/>
      <c r="G321" s="111"/>
      <c r="H321" s="111"/>
      <c r="I321" s="111"/>
      <c r="J321" s="117"/>
      <c r="K321" s="117"/>
    </row>
    <row r="322" spans="1:11" s="116" customFormat="1" x14ac:dyDescent="0.3">
      <c r="A322" s="61"/>
      <c r="B322" s="61"/>
      <c r="C322" s="61"/>
      <c r="D322" s="52"/>
      <c r="E322" s="52"/>
      <c r="G322" s="111"/>
      <c r="H322" s="111"/>
      <c r="I322" s="111"/>
      <c r="J322" s="117"/>
      <c r="K322" s="117"/>
    </row>
    <row r="323" spans="1:11" s="116" customFormat="1" x14ac:dyDescent="0.3">
      <c r="A323" s="61"/>
      <c r="B323" s="61"/>
      <c r="C323" s="61"/>
      <c r="D323" s="52"/>
      <c r="E323" s="52"/>
      <c r="G323" s="111"/>
      <c r="H323" s="111"/>
      <c r="I323" s="111"/>
      <c r="J323" s="117"/>
      <c r="K323" s="117"/>
    </row>
    <row r="324" spans="1:11" s="116" customFormat="1" x14ac:dyDescent="0.3">
      <c r="A324" s="61"/>
      <c r="B324" s="61"/>
      <c r="C324" s="61"/>
      <c r="D324" s="52"/>
      <c r="E324" s="52"/>
      <c r="G324" s="111"/>
      <c r="H324" s="111"/>
      <c r="I324" s="111"/>
      <c r="J324" s="117"/>
      <c r="K324" s="117"/>
    </row>
    <row r="325" spans="1:11" s="116" customFormat="1" x14ac:dyDescent="0.3">
      <c r="A325" s="61"/>
      <c r="B325" s="61"/>
      <c r="C325" s="61"/>
      <c r="D325" s="52"/>
      <c r="E325" s="52"/>
      <c r="G325" s="111"/>
      <c r="H325" s="111"/>
      <c r="I325" s="111"/>
      <c r="J325" s="117"/>
      <c r="K325" s="117"/>
    </row>
    <row r="326" spans="1:11" s="116" customFormat="1" x14ac:dyDescent="0.3">
      <c r="A326" s="61"/>
      <c r="B326" s="61"/>
      <c r="C326" s="61"/>
      <c r="D326" s="52"/>
      <c r="E326" s="52"/>
      <c r="G326" s="111"/>
      <c r="H326" s="111"/>
      <c r="I326" s="111"/>
      <c r="J326" s="117"/>
      <c r="K326" s="117"/>
    </row>
    <row r="327" spans="1:11" s="116" customFormat="1" x14ac:dyDescent="0.3">
      <c r="A327" s="61"/>
      <c r="B327" s="61"/>
      <c r="C327" s="61"/>
      <c r="D327" s="52"/>
      <c r="E327" s="52"/>
      <c r="G327" s="111"/>
      <c r="H327" s="111"/>
      <c r="I327" s="111"/>
      <c r="J327" s="117"/>
      <c r="K327" s="117"/>
    </row>
    <row r="328" spans="1:11" s="116" customFormat="1" x14ac:dyDescent="0.3">
      <c r="A328" s="61"/>
      <c r="B328" s="61"/>
      <c r="C328" s="61"/>
      <c r="D328" s="52"/>
      <c r="E328" s="52"/>
      <c r="G328" s="111"/>
      <c r="H328" s="111"/>
      <c r="I328" s="111"/>
      <c r="J328" s="117"/>
      <c r="K328" s="117"/>
    </row>
    <row r="329" spans="1:11" s="116" customFormat="1" x14ac:dyDescent="0.3">
      <c r="A329" s="61"/>
      <c r="B329" s="61"/>
      <c r="C329" s="61"/>
      <c r="D329" s="52"/>
      <c r="E329" s="52"/>
      <c r="G329" s="111"/>
      <c r="H329" s="111"/>
      <c r="I329" s="111"/>
      <c r="J329" s="117"/>
      <c r="K329" s="117"/>
    </row>
    <row r="330" spans="1:11" s="116" customFormat="1" x14ac:dyDescent="0.3">
      <c r="A330" s="61"/>
      <c r="B330" s="61"/>
      <c r="C330" s="61"/>
      <c r="D330" s="52"/>
      <c r="E330" s="52"/>
      <c r="G330" s="111"/>
      <c r="H330" s="111"/>
      <c r="I330" s="111"/>
      <c r="J330" s="117"/>
      <c r="K330" s="117"/>
    </row>
    <row r="331" spans="1:11" s="116" customFormat="1" x14ac:dyDescent="0.3">
      <c r="A331" s="61"/>
      <c r="B331" s="61"/>
      <c r="C331" s="61"/>
      <c r="D331" s="52"/>
      <c r="E331" s="52"/>
      <c r="G331" s="111"/>
      <c r="H331" s="111"/>
      <c r="I331" s="111"/>
      <c r="J331" s="117"/>
      <c r="K331" s="117"/>
    </row>
    <row r="332" spans="1:11" s="116" customFormat="1" x14ac:dyDescent="0.3">
      <c r="A332" s="61"/>
      <c r="B332" s="61"/>
      <c r="C332" s="61"/>
      <c r="D332" s="52"/>
      <c r="E332" s="52"/>
      <c r="G332" s="111"/>
      <c r="H332" s="111"/>
      <c r="I332" s="111"/>
      <c r="J332" s="117"/>
      <c r="K332" s="117"/>
    </row>
    <row r="333" spans="1:11" s="116" customFormat="1" x14ac:dyDescent="0.3">
      <c r="A333" s="61"/>
      <c r="B333" s="61"/>
      <c r="C333" s="61"/>
      <c r="D333" s="52"/>
      <c r="E333" s="52"/>
      <c r="G333" s="111"/>
      <c r="H333" s="111"/>
      <c r="I333" s="111"/>
      <c r="J333" s="117"/>
      <c r="K333" s="117"/>
    </row>
    <row r="334" spans="1:11" s="116" customFormat="1" x14ac:dyDescent="0.3">
      <c r="A334" s="61"/>
      <c r="B334" s="61"/>
      <c r="C334" s="61"/>
      <c r="D334" s="52"/>
      <c r="E334" s="52"/>
      <c r="G334" s="111"/>
      <c r="H334" s="111"/>
      <c r="I334" s="111"/>
      <c r="J334" s="117"/>
      <c r="K334" s="117"/>
    </row>
    <row r="335" spans="1:11" s="116" customFormat="1" x14ac:dyDescent="0.3">
      <c r="A335" s="61"/>
      <c r="B335" s="61"/>
      <c r="C335" s="61"/>
      <c r="D335" s="52"/>
      <c r="E335" s="52"/>
      <c r="G335" s="111"/>
      <c r="H335" s="111"/>
      <c r="I335" s="111"/>
      <c r="J335" s="117"/>
      <c r="K335" s="117"/>
    </row>
    <row r="336" spans="1:11" s="116" customFormat="1" x14ac:dyDescent="0.3">
      <c r="A336" s="61"/>
      <c r="B336" s="61"/>
      <c r="C336" s="61"/>
      <c r="D336" s="52"/>
      <c r="E336" s="52"/>
      <c r="G336" s="111"/>
      <c r="H336" s="111"/>
      <c r="I336" s="111"/>
      <c r="J336" s="117"/>
      <c r="K336" s="117"/>
    </row>
    <row r="337" spans="1:11" s="116" customFormat="1" x14ac:dyDescent="0.3">
      <c r="A337" s="61"/>
      <c r="B337" s="61"/>
      <c r="C337" s="61"/>
      <c r="D337" s="52"/>
      <c r="E337" s="52"/>
      <c r="G337" s="111"/>
      <c r="H337" s="111"/>
      <c r="I337" s="111"/>
      <c r="J337" s="117"/>
      <c r="K337" s="117"/>
    </row>
    <row r="338" spans="1:11" s="116" customFormat="1" x14ac:dyDescent="0.3">
      <c r="A338" s="61"/>
      <c r="B338" s="61"/>
      <c r="C338" s="61"/>
      <c r="D338" s="52"/>
      <c r="E338" s="52"/>
      <c r="G338" s="111"/>
      <c r="H338" s="111"/>
      <c r="I338" s="111"/>
      <c r="J338" s="117"/>
      <c r="K338" s="117"/>
    </row>
    <row r="339" spans="1:11" s="116" customFormat="1" x14ac:dyDescent="0.3">
      <c r="A339" s="61"/>
      <c r="B339" s="61"/>
      <c r="C339" s="61"/>
      <c r="D339" s="52"/>
      <c r="E339" s="52"/>
      <c r="G339" s="111"/>
      <c r="H339" s="111"/>
      <c r="I339" s="111"/>
      <c r="J339" s="117"/>
      <c r="K339" s="117"/>
    </row>
    <row r="340" spans="1:11" s="116" customFormat="1" x14ac:dyDescent="0.3">
      <c r="A340" s="61"/>
      <c r="B340" s="61"/>
      <c r="C340" s="61"/>
      <c r="D340" s="52"/>
      <c r="E340" s="52"/>
      <c r="G340" s="111"/>
      <c r="H340" s="111"/>
      <c r="I340" s="111"/>
      <c r="J340" s="117"/>
      <c r="K340" s="117"/>
    </row>
    <row r="341" spans="1:11" s="116" customFormat="1" x14ac:dyDescent="0.3">
      <c r="A341" s="61"/>
      <c r="B341" s="61"/>
      <c r="C341" s="61"/>
      <c r="D341" s="52"/>
      <c r="E341" s="52"/>
      <c r="G341" s="111"/>
      <c r="H341" s="111"/>
      <c r="I341" s="111"/>
      <c r="J341" s="117"/>
      <c r="K341" s="117"/>
    </row>
    <row r="342" spans="1:11" s="116" customFormat="1" x14ac:dyDescent="0.3">
      <c r="A342" s="61"/>
      <c r="B342" s="61"/>
      <c r="C342" s="61"/>
      <c r="D342" s="52"/>
      <c r="E342" s="52"/>
      <c r="G342" s="111"/>
      <c r="H342" s="111"/>
      <c r="I342" s="111"/>
      <c r="J342" s="117"/>
      <c r="K342" s="117"/>
    </row>
    <row r="343" spans="1:11" s="116" customFormat="1" x14ac:dyDescent="0.3">
      <c r="A343" s="61"/>
      <c r="B343" s="61"/>
      <c r="C343" s="61"/>
      <c r="D343" s="52"/>
      <c r="E343" s="52"/>
      <c r="G343" s="111"/>
      <c r="H343" s="111"/>
      <c r="I343" s="111"/>
      <c r="J343" s="117"/>
      <c r="K343" s="117"/>
    </row>
    <row r="344" spans="1:11" s="116" customFormat="1" x14ac:dyDescent="0.3">
      <c r="A344" s="111"/>
      <c r="B344" s="111"/>
      <c r="C344" s="61"/>
      <c r="D344" s="117"/>
      <c r="E344" s="117"/>
      <c r="G344" s="111"/>
      <c r="H344" s="111"/>
      <c r="I344" s="111"/>
      <c r="J344" s="117"/>
      <c r="K344" s="117"/>
    </row>
  </sheetData>
  <mergeCells count="3">
    <mergeCell ref="A1:L1"/>
    <mergeCell ref="A5:C5"/>
    <mergeCell ref="G5:I5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8"/>
  <sheetViews>
    <sheetView tabSelected="1" workbookViewId="0">
      <selection activeCell="A5" sqref="A5:C5"/>
    </sheetView>
  </sheetViews>
  <sheetFormatPr defaultRowHeight="16.5" x14ac:dyDescent="0.3"/>
  <cols>
    <col min="1" max="1" width="9" style="171"/>
    <col min="2" max="2" width="13" style="171" bestFit="1" customWidth="1"/>
    <col min="3" max="3" width="16.875" style="171" bestFit="1" customWidth="1"/>
    <col min="4" max="5" width="13.125" style="171" bestFit="1" customWidth="1"/>
    <col min="6" max="6" width="9.5" style="131" bestFit="1" customWidth="1"/>
    <col min="7" max="8" width="9" style="131"/>
    <col min="9" max="9" width="20.5" style="131" bestFit="1" customWidth="1"/>
    <col min="10" max="11" width="13.125" style="171" bestFit="1" customWidth="1"/>
    <col min="12" max="12" width="10.125" style="131" bestFit="1" customWidth="1"/>
    <col min="13" max="16384" width="9" style="131"/>
  </cols>
  <sheetData>
    <row r="1" spans="1:12" s="119" customFormat="1" ht="20.25" x14ac:dyDescent="0.3">
      <c r="A1" s="268" t="s">
        <v>49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2" spans="1:12" s="119" customFormat="1" ht="20.25" x14ac:dyDescent="0.3">
      <c r="A2" s="276" t="s">
        <v>170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</row>
    <row r="3" spans="1:12" s="119" customFormat="1" ht="21" thickBot="1" x14ac:dyDescent="0.35">
      <c r="A3" s="267"/>
      <c r="B3" s="120"/>
      <c r="C3" s="121"/>
      <c r="D3" s="121"/>
      <c r="E3" s="121"/>
      <c r="F3" s="1"/>
      <c r="G3" s="122"/>
      <c r="H3" s="122"/>
      <c r="I3" s="123"/>
      <c r="J3" s="121"/>
      <c r="K3" s="121"/>
      <c r="L3" s="25" t="s">
        <v>171</v>
      </c>
    </row>
    <row r="4" spans="1:12" ht="38.25" customHeight="1" thickBot="1" x14ac:dyDescent="0.35">
      <c r="A4" s="124" t="s">
        <v>172</v>
      </c>
      <c r="B4" s="125" t="s">
        <v>173</v>
      </c>
      <c r="C4" s="125" t="s">
        <v>174</v>
      </c>
      <c r="D4" s="126" t="s">
        <v>175</v>
      </c>
      <c r="E4" s="126" t="s">
        <v>176</v>
      </c>
      <c r="F4" s="127" t="s">
        <v>177</v>
      </c>
      <c r="G4" s="128" t="s">
        <v>1</v>
      </c>
      <c r="H4" s="129" t="s">
        <v>12</v>
      </c>
      <c r="I4" s="129" t="s">
        <v>2</v>
      </c>
      <c r="J4" s="126" t="s">
        <v>43</v>
      </c>
      <c r="K4" s="126" t="s">
        <v>178</v>
      </c>
      <c r="L4" s="130" t="s">
        <v>179</v>
      </c>
    </row>
    <row r="5" spans="1:12" ht="23.1" customHeight="1" x14ac:dyDescent="0.3">
      <c r="A5" s="272" t="s">
        <v>57</v>
      </c>
      <c r="B5" s="273"/>
      <c r="C5" s="273"/>
      <c r="D5" s="132">
        <v>614575086</v>
      </c>
      <c r="E5" s="132">
        <f>SUM(E6,E10,E14,E17,E21)</f>
        <v>618215086</v>
      </c>
      <c r="F5" s="133">
        <f t="shared" ref="F5:F11" si="0">E5-D5</f>
        <v>3640000</v>
      </c>
      <c r="G5" s="274" t="s">
        <v>180</v>
      </c>
      <c r="H5" s="275"/>
      <c r="I5" s="275"/>
      <c r="J5" s="134">
        <v>614575086</v>
      </c>
      <c r="K5" s="134">
        <f>SUM(K6,K23,K26,K59,K62)</f>
        <v>618215086</v>
      </c>
      <c r="L5" s="135">
        <f t="shared" ref="L5" si="1">K5-J5</f>
        <v>3640000</v>
      </c>
    </row>
    <row r="6" spans="1:12" ht="23.1" customHeight="1" x14ac:dyDescent="0.3">
      <c r="A6" s="136" t="s">
        <v>181</v>
      </c>
      <c r="B6" s="137"/>
      <c r="C6" s="138"/>
      <c r="D6" s="17">
        <v>596696000</v>
      </c>
      <c r="E6" s="17">
        <f>E7</f>
        <v>608284000</v>
      </c>
      <c r="F6" s="133">
        <f t="shared" si="0"/>
        <v>11588000</v>
      </c>
      <c r="G6" s="139" t="s">
        <v>182</v>
      </c>
      <c r="H6" s="140"/>
      <c r="I6" s="141"/>
      <c r="J6" s="142">
        <v>479158866</v>
      </c>
      <c r="K6" s="142">
        <f>SUM(K7,K13,K16)</f>
        <v>509420516</v>
      </c>
      <c r="L6" s="143">
        <f>SUM(L7,L13,L16)</f>
        <v>30261650</v>
      </c>
    </row>
    <row r="7" spans="1:12" ht="23.1" customHeight="1" x14ac:dyDescent="0.3">
      <c r="A7" s="26"/>
      <c r="B7" s="144" t="s">
        <v>181</v>
      </c>
      <c r="C7" s="138"/>
      <c r="D7" s="17">
        <v>596696000</v>
      </c>
      <c r="E7" s="17">
        <f>SUM(E8:E9)</f>
        <v>608284000</v>
      </c>
      <c r="F7" s="133">
        <f t="shared" si="0"/>
        <v>11588000</v>
      </c>
      <c r="G7" s="19"/>
      <c r="H7" s="145" t="s">
        <v>183</v>
      </c>
      <c r="I7" s="141"/>
      <c r="J7" s="142">
        <v>442786300</v>
      </c>
      <c r="K7" s="142">
        <f>SUM(K8:K12)</f>
        <v>466137970</v>
      </c>
      <c r="L7" s="135">
        <f t="shared" ref="L7:L62" si="2">K7-J7</f>
        <v>23351670</v>
      </c>
    </row>
    <row r="8" spans="1:12" ht="23.1" customHeight="1" x14ac:dyDescent="0.3">
      <c r="A8" s="27"/>
      <c r="B8" s="2"/>
      <c r="C8" s="142" t="s">
        <v>184</v>
      </c>
      <c r="D8" s="17">
        <v>583496000</v>
      </c>
      <c r="E8" s="17">
        <v>583784000</v>
      </c>
      <c r="F8" s="133">
        <f t="shared" si="0"/>
        <v>288000</v>
      </c>
      <c r="G8" s="20"/>
      <c r="H8" s="3"/>
      <c r="I8" s="146" t="s">
        <v>185</v>
      </c>
      <c r="J8" s="147">
        <v>289425110</v>
      </c>
      <c r="K8" s="147">
        <v>324582550</v>
      </c>
      <c r="L8" s="148">
        <f t="shared" si="2"/>
        <v>35157440</v>
      </c>
    </row>
    <row r="9" spans="1:12" ht="23.1" customHeight="1" x14ac:dyDescent="0.3">
      <c r="A9" s="27"/>
      <c r="B9" s="4"/>
      <c r="C9" s="142" t="s">
        <v>186</v>
      </c>
      <c r="D9" s="17">
        <v>13200000</v>
      </c>
      <c r="E9" s="17">
        <v>24500000</v>
      </c>
      <c r="F9" s="133">
        <f t="shared" si="0"/>
        <v>11300000</v>
      </c>
      <c r="G9" s="20"/>
      <c r="H9" s="5"/>
      <c r="I9" s="146" t="s">
        <v>187</v>
      </c>
      <c r="J9" s="147">
        <v>78960000</v>
      </c>
      <c r="K9" s="147">
        <v>70517010</v>
      </c>
      <c r="L9" s="148">
        <f t="shared" si="2"/>
        <v>-8442990</v>
      </c>
    </row>
    <row r="10" spans="1:12" ht="23.1" customHeight="1" x14ac:dyDescent="0.3">
      <c r="A10" s="136" t="s">
        <v>188</v>
      </c>
      <c r="B10" s="137"/>
      <c r="C10" s="138"/>
      <c r="D10" s="132">
        <v>6780000</v>
      </c>
      <c r="E10" s="132">
        <f>SUM(E11)</f>
        <v>4000000</v>
      </c>
      <c r="F10" s="133">
        <f t="shared" si="0"/>
        <v>-2780000</v>
      </c>
      <c r="G10" s="20"/>
      <c r="H10" s="5"/>
      <c r="I10" s="146" t="s">
        <v>189</v>
      </c>
      <c r="J10" s="147">
        <v>29986480</v>
      </c>
      <c r="K10" s="147">
        <v>32732860</v>
      </c>
      <c r="L10" s="148">
        <f t="shared" si="2"/>
        <v>2746380</v>
      </c>
    </row>
    <row r="11" spans="1:12" ht="23.1" customHeight="1" x14ac:dyDescent="0.3">
      <c r="A11" s="26"/>
      <c r="B11" s="144" t="s">
        <v>188</v>
      </c>
      <c r="C11" s="138"/>
      <c r="D11" s="17">
        <v>6780000</v>
      </c>
      <c r="E11" s="17">
        <f>SUM(E12:E13)</f>
        <v>4000000</v>
      </c>
      <c r="F11" s="133">
        <f t="shared" si="0"/>
        <v>-2780000</v>
      </c>
      <c r="G11" s="20"/>
      <c r="H11" s="5"/>
      <c r="I11" s="146" t="s">
        <v>190</v>
      </c>
      <c r="J11" s="147">
        <v>32622540</v>
      </c>
      <c r="K11" s="147">
        <v>36785550</v>
      </c>
      <c r="L11" s="148">
        <f t="shared" si="2"/>
        <v>4163010</v>
      </c>
    </row>
    <row r="12" spans="1:12" ht="23.1" customHeight="1" x14ac:dyDescent="0.3">
      <c r="A12" s="27"/>
      <c r="B12" s="6"/>
      <c r="C12" s="138" t="s">
        <v>191</v>
      </c>
      <c r="D12" s="149">
        <v>0</v>
      </c>
      <c r="E12" s="149">
        <v>1720000</v>
      </c>
      <c r="F12" s="133">
        <f>E12-D12</f>
        <v>1720000</v>
      </c>
      <c r="G12" s="20"/>
      <c r="H12" s="5"/>
      <c r="I12" s="146" t="s">
        <v>192</v>
      </c>
      <c r="J12" s="147">
        <v>1519650</v>
      </c>
      <c r="K12" s="147">
        <v>1520000</v>
      </c>
      <c r="L12" s="148">
        <f t="shared" si="2"/>
        <v>350</v>
      </c>
    </row>
    <row r="13" spans="1:12" ht="23.1" customHeight="1" x14ac:dyDescent="0.3">
      <c r="A13" s="27"/>
      <c r="B13" s="150"/>
      <c r="C13" s="138" t="s">
        <v>193</v>
      </c>
      <c r="D13" s="151">
        <v>6780000</v>
      </c>
      <c r="E13" s="152">
        <v>2280000</v>
      </c>
      <c r="F13" s="133">
        <f>E13-D13</f>
        <v>-4500000</v>
      </c>
      <c r="G13" s="20"/>
      <c r="H13" s="145" t="s">
        <v>194</v>
      </c>
      <c r="I13" s="141"/>
      <c r="J13" s="142">
        <v>3086390</v>
      </c>
      <c r="K13" s="142">
        <f>SUM(K14:K15)</f>
        <v>3894000</v>
      </c>
      <c r="L13" s="148">
        <f t="shared" si="2"/>
        <v>807610</v>
      </c>
    </row>
    <row r="14" spans="1:12" ht="23.1" customHeight="1" x14ac:dyDescent="0.3">
      <c r="A14" s="136" t="s">
        <v>195</v>
      </c>
      <c r="B14" s="137"/>
      <c r="C14" s="138"/>
      <c r="D14" s="17">
        <v>10000000</v>
      </c>
      <c r="E14" s="17">
        <f>E15</f>
        <v>5000000</v>
      </c>
      <c r="F14" s="133">
        <f t="shared" ref="F14:F23" si="3">E14-D14</f>
        <v>-5000000</v>
      </c>
      <c r="G14" s="20"/>
      <c r="H14" s="5"/>
      <c r="I14" s="146" t="s">
        <v>196</v>
      </c>
      <c r="J14" s="147">
        <v>220750</v>
      </c>
      <c r="K14" s="147">
        <v>698000</v>
      </c>
      <c r="L14" s="148">
        <f t="shared" si="2"/>
        <v>477250</v>
      </c>
    </row>
    <row r="15" spans="1:12" ht="23.1" customHeight="1" x14ac:dyDescent="0.3">
      <c r="A15" s="27"/>
      <c r="B15" s="144" t="s">
        <v>195</v>
      </c>
      <c r="C15" s="138"/>
      <c r="D15" s="17">
        <v>10000000</v>
      </c>
      <c r="E15" s="17">
        <f>SUM(E16)</f>
        <v>5000000</v>
      </c>
      <c r="F15" s="133">
        <f t="shared" si="3"/>
        <v>-5000000</v>
      </c>
      <c r="G15" s="20"/>
      <c r="H15" s="5"/>
      <c r="I15" s="146" t="s">
        <v>16</v>
      </c>
      <c r="J15" s="147">
        <v>2865640</v>
      </c>
      <c r="K15" s="147">
        <v>3196000</v>
      </c>
      <c r="L15" s="148">
        <f t="shared" si="2"/>
        <v>330360</v>
      </c>
    </row>
    <row r="16" spans="1:12" ht="23.1" customHeight="1" x14ac:dyDescent="0.3">
      <c r="A16" s="27"/>
      <c r="B16" s="2"/>
      <c r="C16" s="142" t="s">
        <v>39</v>
      </c>
      <c r="D16" s="17">
        <v>10000000</v>
      </c>
      <c r="E16" s="17">
        <v>5000000</v>
      </c>
      <c r="F16" s="133">
        <f t="shared" si="3"/>
        <v>-5000000</v>
      </c>
      <c r="G16" s="20"/>
      <c r="H16" s="145" t="s">
        <v>17</v>
      </c>
      <c r="I16" s="141"/>
      <c r="J16" s="142">
        <v>33286176</v>
      </c>
      <c r="K16" s="142">
        <f>SUM(K17:K22)</f>
        <v>39388546</v>
      </c>
      <c r="L16" s="148">
        <f t="shared" si="2"/>
        <v>6102370</v>
      </c>
    </row>
    <row r="17" spans="1:12" ht="23.1" customHeight="1" x14ac:dyDescent="0.3">
      <c r="A17" s="136" t="s">
        <v>86</v>
      </c>
      <c r="B17" s="137"/>
      <c r="C17" s="138"/>
      <c r="D17" s="17">
        <v>110000</v>
      </c>
      <c r="E17" s="17">
        <f>E18</f>
        <v>110000</v>
      </c>
      <c r="F17" s="133">
        <f t="shared" si="3"/>
        <v>0</v>
      </c>
      <c r="G17" s="20"/>
      <c r="H17" s="7"/>
      <c r="I17" s="146" t="s">
        <v>18</v>
      </c>
      <c r="J17" s="142">
        <v>350000</v>
      </c>
      <c r="K17" s="142">
        <v>1680000</v>
      </c>
      <c r="L17" s="148">
        <f t="shared" si="2"/>
        <v>1330000</v>
      </c>
    </row>
    <row r="18" spans="1:12" ht="23.1" customHeight="1" x14ac:dyDescent="0.3">
      <c r="A18" s="27"/>
      <c r="B18" s="144" t="s">
        <v>86</v>
      </c>
      <c r="C18" s="138"/>
      <c r="D18" s="17">
        <v>110000</v>
      </c>
      <c r="E18" s="17">
        <f>SUM(E19:E20)</f>
        <v>110000</v>
      </c>
      <c r="F18" s="133">
        <f t="shared" si="3"/>
        <v>0</v>
      </c>
      <c r="G18" s="20"/>
      <c r="H18" s="8"/>
      <c r="I18" s="146" t="s">
        <v>20</v>
      </c>
      <c r="J18" s="147">
        <v>14083770</v>
      </c>
      <c r="K18" s="147">
        <v>15311450</v>
      </c>
      <c r="L18" s="148">
        <f t="shared" si="2"/>
        <v>1227680</v>
      </c>
    </row>
    <row r="19" spans="1:12" ht="23.1" customHeight="1" x14ac:dyDescent="0.3">
      <c r="A19" s="27"/>
      <c r="B19" s="2"/>
      <c r="C19" s="142" t="s">
        <v>89</v>
      </c>
      <c r="D19" s="17">
        <v>100000</v>
      </c>
      <c r="E19" s="17">
        <v>100000</v>
      </c>
      <c r="F19" s="133">
        <f t="shared" si="3"/>
        <v>0</v>
      </c>
      <c r="G19" s="20"/>
      <c r="H19" s="5"/>
      <c r="I19" s="146" t="s">
        <v>76</v>
      </c>
      <c r="J19" s="147">
        <v>13321210</v>
      </c>
      <c r="K19" s="147">
        <v>15829200</v>
      </c>
      <c r="L19" s="148">
        <f t="shared" si="2"/>
        <v>2507990</v>
      </c>
    </row>
    <row r="20" spans="1:12" ht="23.1" customHeight="1" x14ac:dyDescent="0.3">
      <c r="A20" s="27"/>
      <c r="B20" s="153"/>
      <c r="C20" s="142" t="s">
        <v>91</v>
      </c>
      <c r="D20" s="17">
        <v>10000</v>
      </c>
      <c r="E20" s="17">
        <v>10000</v>
      </c>
      <c r="F20" s="133">
        <f t="shared" si="3"/>
        <v>0</v>
      </c>
      <c r="G20" s="20"/>
      <c r="H20" s="5"/>
      <c r="I20" s="146" t="s">
        <v>22</v>
      </c>
      <c r="J20" s="147">
        <v>3798800</v>
      </c>
      <c r="K20" s="147">
        <v>4207500</v>
      </c>
      <c r="L20" s="148">
        <f t="shared" si="2"/>
        <v>408700</v>
      </c>
    </row>
    <row r="21" spans="1:12" ht="23.1" customHeight="1" x14ac:dyDescent="0.3">
      <c r="A21" s="136" t="s">
        <v>21</v>
      </c>
      <c r="B21" s="137"/>
      <c r="C21" s="138"/>
      <c r="D21" s="17">
        <v>989086</v>
      </c>
      <c r="E21" s="17">
        <f>E22</f>
        <v>821086</v>
      </c>
      <c r="F21" s="133">
        <f t="shared" si="3"/>
        <v>-168000</v>
      </c>
      <c r="G21" s="20"/>
      <c r="H21" s="5"/>
      <c r="I21" s="146" t="s">
        <v>23</v>
      </c>
      <c r="J21" s="147">
        <v>616000</v>
      </c>
      <c r="K21" s="147">
        <v>760000</v>
      </c>
      <c r="L21" s="148">
        <f t="shared" si="2"/>
        <v>144000</v>
      </c>
    </row>
    <row r="22" spans="1:12" ht="23.1" customHeight="1" x14ac:dyDescent="0.3">
      <c r="A22" s="26"/>
      <c r="B22" s="144" t="s">
        <v>21</v>
      </c>
      <c r="C22" s="138"/>
      <c r="D22" s="17">
        <v>989086</v>
      </c>
      <c r="E22" s="17">
        <f>SUM(E23)</f>
        <v>821086</v>
      </c>
      <c r="F22" s="133">
        <f t="shared" si="3"/>
        <v>-168000</v>
      </c>
      <c r="G22" s="20"/>
      <c r="H22" s="5"/>
      <c r="I22" s="146" t="s">
        <v>6</v>
      </c>
      <c r="J22" s="147">
        <v>1116396</v>
      </c>
      <c r="K22" s="147">
        <v>1600396</v>
      </c>
      <c r="L22" s="148">
        <f t="shared" si="2"/>
        <v>484000</v>
      </c>
    </row>
    <row r="23" spans="1:12" ht="23.1" customHeight="1" x14ac:dyDescent="0.3">
      <c r="A23" s="28"/>
      <c r="B23" s="9"/>
      <c r="C23" s="154" t="s">
        <v>5</v>
      </c>
      <c r="D23" s="155">
        <v>989086</v>
      </c>
      <c r="E23" s="155">
        <v>821086</v>
      </c>
      <c r="F23" s="156">
        <f t="shared" si="3"/>
        <v>-168000</v>
      </c>
      <c r="G23" s="139" t="s">
        <v>35</v>
      </c>
      <c r="H23" s="140"/>
      <c r="I23" s="141"/>
      <c r="J23" s="157">
        <v>2337500</v>
      </c>
      <c r="K23" s="157">
        <f>K24</f>
        <v>0</v>
      </c>
      <c r="L23" s="148">
        <f t="shared" si="2"/>
        <v>-2337500</v>
      </c>
    </row>
    <row r="24" spans="1:12" ht="23.1" customHeight="1" x14ac:dyDescent="0.3">
      <c r="A24" s="29"/>
      <c r="B24" s="10"/>
      <c r="C24" s="10"/>
      <c r="D24" s="10"/>
      <c r="E24" s="10"/>
      <c r="F24" s="11"/>
      <c r="G24" s="20"/>
      <c r="H24" s="145" t="s">
        <v>36</v>
      </c>
      <c r="I24" s="141"/>
      <c r="J24" s="157">
        <v>2337500</v>
      </c>
      <c r="K24" s="157">
        <f>K25</f>
        <v>0</v>
      </c>
      <c r="L24" s="148">
        <f t="shared" si="2"/>
        <v>-2337500</v>
      </c>
    </row>
    <row r="25" spans="1:12" ht="23.1" customHeight="1" x14ac:dyDescent="0.3">
      <c r="A25" s="29"/>
      <c r="B25" s="10"/>
      <c r="C25" s="10"/>
      <c r="D25" s="10"/>
      <c r="E25" s="10"/>
      <c r="F25" s="11"/>
      <c r="G25" s="21"/>
      <c r="H25" s="12"/>
      <c r="I25" s="158" t="s">
        <v>37</v>
      </c>
      <c r="J25" s="159">
        <v>2337500</v>
      </c>
      <c r="K25" s="159">
        <v>0</v>
      </c>
      <c r="L25" s="148">
        <f t="shared" si="2"/>
        <v>-2337500</v>
      </c>
    </row>
    <row r="26" spans="1:12" ht="23.1" customHeight="1" x14ac:dyDescent="0.3">
      <c r="A26" s="29"/>
      <c r="B26" s="10"/>
      <c r="C26" s="10"/>
      <c r="D26" s="10"/>
      <c r="E26" s="10"/>
      <c r="F26" s="11"/>
      <c r="G26" s="139" t="s">
        <v>24</v>
      </c>
      <c r="H26" s="140"/>
      <c r="I26" s="141"/>
      <c r="J26" s="142">
        <v>124295930</v>
      </c>
      <c r="K26" s="142">
        <f>SUM(K27,K33,K37,K39,K45,K53,K57)</f>
        <v>108620880</v>
      </c>
      <c r="L26" s="148">
        <f t="shared" si="2"/>
        <v>-15675050</v>
      </c>
    </row>
    <row r="27" spans="1:12" ht="22.5" customHeight="1" x14ac:dyDescent="0.3">
      <c r="A27" s="29"/>
      <c r="B27" s="10"/>
      <c r="C27" s="10"/>
      <c r="D27" s="10"/>
      <c r="E27" s="10"/>
      <c r="F27" s="11"/>
      <c r="G27" s="20"/>
      <c r="H27" s="145" t="s">
        <v>25</v>
      </c>
      <c r="I27" s="141"/>
      <c r="J27" s="142">
        <v>70111920</v>
      </c>
      <c r="K27" s="142">
        <f>SUM(K28:K32)</f>
        <v>44475930</v>
      </c>
      <c r="L27" s="148">
        <f t="shared" si="2"/>
        <v>-25635990</v>
      </c>
    </row>
    <row r="28" spans="1:12" ht="23.1" customHeight="1" x14ac:dyDescent="0.3">
      <c r="A28" s="29"/>
      <c r="B28" s="10"/>
      <c r="C28" s="10"/>
      <c r="D28" s="10"/>
      <c r="E28" s="10"/>
      <c r="F28" s="11"/>
      <c r="G28" s="21"/>
      <c r="H28" s="7"/>
      <c r="I28" s="158" t="s">
        <v>7</v>
      </c>
      <c r="J28" s="17">
        <v>18696400</v>
      </c>
      <c r="K28" s="17">
        <v>14940000</v>
      </c>
      <c r="L28" s="148">
        <f t="shared" si="2"/>
        <v>-3756400</v>
      </c>
    </row>
    <row r="29" spans="1:12" ht="23.1" customHeight="1" x14ac:dyDescent="0.3">
      <c r="A29" s="29"/>
      <c r="B29" s="10"/>
      <c r="C29" s="10"/>
      <c r="D29" s="10"/>
      <c r="E29" s="10"/>
      <c r="F29" s="11"/>
      <c r="G29" s="21"/>
      <c r="H29" s="8"/>
      <c r="I29" s="158" t="s">
        <v>26</v>
      </c>
      <c r="J29" s="17">
        <v>21605610</v>
      </c>
      <c r="K29" s="17">
        <v>15507750</v>
      </c>
      <c r="L29" s="148">
        <f t="shared" si="2"/>
        <v>-6097860</v>
      </c>
    </row>
    <row r="30" spans="1:12" ht="23.1" customHeight="1" x14ac:dyDescent="0.3">
      <c r="A30" s="29"/>
      <c r="B30" s="10"/>
      <c r="C30" s="10"/>
      <c r="D30" s="10"/>
      <c r="E30" s="10"/>
      <c r="F30" s="11"/>
      <c r="G30" s="21"/>
      <c r="H30" s="8"/>
      <c r="I30" s="158" t="s">
        <v>28</v>
      </c>
      <c r="J30" s="17">
        <v>12276600</v>
      </c>
      <c r="K30" s="17">
        <v>9543000</v>
      </c>
      <c r="L30" s="148">
        <f>K30-J30</f>
        <v>-2733600</v>
      </c>
    </row>
    <row r="31" spans="1:12" ht="23.1" customHeight="1" x14ac:dyDescent="0.3">
      <c r="A31" s="29"/>
      <c r="B31" s="10"/>
      <c r="C31" s="10"/>
      <c r="D31" s="10"/>
      <c r="E31" s="10"/>
      <c r="F31" s="11"/>
      <c r="G31" s="21"/>
      <c r="H31" s="8"/>
      <c r="I31" s="158" t="s">
        <v>197</v>
      </c>
      <c r="J31" s="17">
        <v>4533310</v>
      </c>
      <c r="K31" s="17">
        <v>4485180</v>
      </c>
      <c r="L31" s="148">
        <f>K31-J31</f>
        <v>-48130</v>
      </c>
    </row>
    <row r="32" spans="1:12" ht="23.1" customHeight="1" x14ac:dyDescent="0.3">
      <c r="A32" s="29"/>
      <c r="B32" s="10"/>
      <c r="C32" s="10"/>
      <c r="D32" s="10"/>
      <c r="E32" s="10"/>
      <c r="F32" s="11"/>
      <c r="G32" s="21"/>
      <c r="H32" s="8"/>
      <c r="I32" s="158" t="s">
        <v>198</v>
      </c>
      <c r="J32" s="17">
        <v>13000000</v>
      </c>
      <c r="K32" s="17">
        <v>0</v>
      </c>
      <c r="L32" s="148">
        <f>K32-J32</f>
        <v>-13000000</v>
      </c>
    </row>
    <row r="33" spans="1:12" ht="23.1" customHeight="1" x14ac:dyDescent="0.3">
      <c r="A33" s="29"/>
      <c r="B33" s="10"/>
      <c r="C33" s="10"/>
      <c r="D33" s="10"/>
      <c r="E33" s="10"/>
      <c r="F33" s="11"/>
      <c r="G33" s="21"/>
      <c r="H33" s="145" t="s">
        <v>199</v>
      </c>
      <c r="I33" s="141"/>
      <c r="J33" s="142">
        <v>11784010</v>
      </c>
      <c r="K33" s="142">
        <f>SUM(K34:K36)</f>
        <v>18224950</v>
      </c>
      <c r="L33" s="148">
        <f t="shared" ref="L33:L44" si="4">K33-J33</f>
        <v>6440940</v>
      </c>
    </row>
    <row r="34" spans="1:12" ht="23.1" customHeight="1" x14ac:dyDescent="0.3">
      <c r="A34" s="29"/>
      <c r="B34" s="10"/>
      <c r="C34" s="10"/>
      <c r="D34" s="10"/>
      <c r="E34" s="10"/>
      <c r="F34" s="11"/>
      <c r="G34" s="21"/>
      <c r="H34" s="7"/>
      <c r="I34" s="146" t="s">
        <v>44</v>
      </c>
      <c r="J34" s="17">
        <v>2560000</v>
      </c>
      <c r="K34" s="17">
        <v>4224000</v>
      </c>
      <c r="L34" s="148">
        <f t="shared" si="4"/>
        <v>1664000</v>
      </c>
    </row>
    <row r="35" spans="1:12" ht="23.1" customHeight="1" x14ac:dyDescent="0.3">
      <c r="A35" s="29"/>
      <c r="B35" s="10"/>
      <c r="C35" s="10"/>
      <c r="D35" s="10"/>
      <c r="E35" s="10"/>
      <c r="F35" s="11"/>
      <c r="G35" s="21"/>
      <c r="H35" s="8"/>
      <c r="I35" s="158" t="s">
        <v>38</v>
      </c>
      <c r="J35" s="17">
        <v>5424010</v>
      </c>
      <c r="K35" s="17">
        <v>3912950</v>
      </c>
      <c r="L35" s="148">
        <f t="shared" si="4"/>
        <v>-1511060</v>
      </c>
    </row>
    <row r="36" spans="1:12" ht="23.1" customHeight="1" x14ac:dyDescent="0.3">
      <c r="A36" s="29"/>
      <c r="B36" s="10"/>
      <c r="C36" s="10"/>
      <c r="D36" s="10"/>
      <c r="E36" s="10"/>
      <c r="F36" s="11"/>
      <c r="G36" s="21"/>
      <c r="H36" s="13"/>
      <c r="I36" s="158" t="s">
        <v>45</v>
      </c>
      <c r="J36" s="17">
        <v>3800000</v>
      </c>
      <c r="K36" s="17">
        <v>10088000</v>
      </c>
      <c r="L36" s="148">
        <f t="shared" si="4"/>
        <v>6288000</v>
      </c>
    </row>
    <row r="37" spans="1:12" ht="23.1" customHeight="1" x14ac:dyDescent="0.3">
      <c r="A37" s="29"/>
      <c r="B37" s="10"/>
      <c r="C37" s="10"/>
      <c r="D37" s="10"/>
      <c r="E37" s="10"/>
      <c r="F37" s="11"/>
      <c r="G37" s="21"/>
      <c r="H37" s="145" t="s">
        <v>29</v>
      </c>
      <c r="I37" s="141"/>
      <c r="J37" s="142">
        <v>1240570</v>
      </c>
      <c r="K37" s="142">
        <f>SUM(K38)</f>
        <v>1242000</v>
      </c>
      <c r="L37" s="148">
        <f t="shared" si="4"/>
        <v>1430</v>
      </c>
    </row>
    <row r="38" spans="1:12" ht="23.1" customHeight="1" x14ac:dyDescent="0.3">
      <c r="A38" s="29"/>
      <c r="B38" s="10"/>
      <c r="C38" s="10"/>
      <c r="D38" s="10"/>
      <c r="E38" s="10"/>
      <c r="F38" s="11"/>
      <c r="G38" s="21"/>
      <c r="H38" s="3"/>
      <c r="I38" s="146" t="s">
        <v>30</v>
      </c>
      <c r="J38" s="17">
        <v>1240570</v>
      </c>
      <c r="K38" s="17">
        <v>1242000</v>
      </c>
      <c r="L38" s="148">
        <f t="shared" si="4"/>
        <v>1430</v>
      </c>
    </row>
    <row r="39" spans="1:12" ht="23.1" customHeight="1" x14ac:dyDescent="0.3">
      <c r="A39" s="29"/>
      <c r="B39" s="10"/>
      <c r="C39" s="10"/>
      <c r="D39" s="10"/>
      <c r="E39" s="10"/>
      <c r="F39" s="11"/>
      <c r="G39" s="21"/>
      <c r="H39" s="145" t="s">
        <v>200</v>
      </c>
      <c r="I39" s="141"/>
      <c r="J39" s="142">
        <v>11179430</v>
      </c>
      <c r="K39" s="142">
        <f>SUM(K40:K44)</f>
        <v>11178000</v>
      </c>
      <c r="L39" s="148">
        <f t="shared" si="4"/>
        <v>-1430</v>
      </c>
    </row>
    <row r="40" spans="1:12" ht="23.1" customHeight="1" x14ac:dyDescent="0.3">
      <c r="A40" s="29"/>
      <c r="B40" s="10"/>
      <c r="C40" s="10"/>
      <c r="D40" s="10"/>
      <c r="E40" s="10"/>
      <c r="F40" s="11"/>
      <c r="G40" s="21"/>
      <c r="H40" s="3"/>
      <c r="I40" s="146" t="s">
        <v>31</v>
      </c>
      <c r="J40" s="17">
        <v>3120440</v>
      </c>
      <c r="K40" s="17">
        <v>3008000</v>
      </c>
      <c r="L40" s="148">
        <f t="shared" si="4"/>
        <v>-112440</v>
      </c>
    </row>
    <row r="41" spans="1:12" ht="23.1" customHeight="1" x14ac:dyDescent="0.3">
      <c r="A41" s="29"/>
      <c r="B41" s="10"/>
      <c r="C41" s="10"/>
      <c r="D41" s="10"/>
      <c r="E41" s="10"/>
      <c r="F41" s="11"/>
      <c r="G41" s="21"/>
      <c r="H41" s="5"/>
      <c r="I41" s="146" t="s">
        <v>32</v>
      </c>
      <c r="J41" s="17">
        <v>1291400</v>
      </c>
      <c r="K41" s="17">
        <v>2120000</v>
      </c>
      <c r="L41" s="148">
        <f t="shared" si="4"/>
        <v>828600</v>
      </c>
    </row>
    <row r="42" spans="1:12" ht="23.1" customHeight="1" x14ac:dyDescent="0.3">
      <c r="A42" s="29"/>
      <c r="B42" s="10"/>
      <c r="C42" s="10"/>
      <c r="D42" s="10"/>
      <c r="E42" s="10"/>
      <c r="F42" s="11"/>
      <c r="G42" s="20"/>
      <c r="H42" s="5"/>
      <c r="I42" s="146" t="s">
        <v>33</v>
      </c>
      <c r="J42" s="17">
        <v>2338600</v>
      </c>
      <c r="K42" s="17">
        <v>1880000</v>
      </c>
      <c r="L42" s="148">
        <f t="shared" si="4"/>
        <v>-458600</v>
      </c>
    </row>
    <row r="43" spans="1:12" ht="23.1" customHeight="1" x14ac:dyDescent="0.3">
      <c r="A43" s="29"/>
      <c r="B43" s="10"/>
      <c r="C43" s="10"/>
      <c r="D43" s="10"/>
      <c r="E43" s="10"/>
      <c r="F43" s="11"/>
      <c r="G43" s="20"/>
      <c r="H43" s="5"/>
      <c r="I43" s="158" t="s">
        <v>34</v>
      </c>
      <c r="J43" s="17">
        <v>2138350</v>
      </c>
      <c r="K43" s="17">
        <v>2470000</v>
      </c>
      <c r="L43" s="148">
        <f t="shared" si="4"/>
        <v>331650</v>
      </c>
    </row>
    <row r="44" spans="1:12" ht="23.1" customHeight="1" x14ac:dyDescent="0.3">
      <c r="A44" s="30"/>
      <c r="B44" s="14"/>
      <c r="C44" s="10"/>
      <c r="D44" s="14"/>
      <c r="E44" s="14"/>
      <c r="F44" s="11"/>
      <c r="G44" s="20"/>
      <c r="H44" s="5"/>
      <c r="I44" s="158" t="s">
        <v>46</v>
      </c>
      <c r="J44" s="17">
        <v>2290640</v>
      </c>
      <c r="K44" s="17">
        <v>1700000</v>
      </c>
      <c r="L44" s="148">
        <f t="shared" si="4"/>
        <v>-590640</v>
      </c>
    </row>
    <row r="45" spans="1:12" ht="23.1" customHeight="1" x14ac:dyDescent="0.3">
      <c r="A45" s="29"/>
      <c r="B45" s="10"/>
      <c r="C45" s="10"/>
      <c r="D45" s="10"/>
      <c r="E45" s="10"/>
      <c r="F45" s="11"/>
      <c r="G45" s="21"/>
      <c r="H45" s="145" t="s">
        <v>8</v>
      </c>
      <c r="I45" s="141"/>
      <c r="J45" s="142">
        <v>13200000</v>
      </c>
      <c r="K45" s="142">
        <f>SUM(K46:K52)</f>
        <v>24500000</v>
      </c>
      <c r="L45" s="148">
        <f>SUM(L46:L52)</f>
        <v>11300000</v>
      </c>
    </row>
    <row r="46" spans="1:12" ht="23.1" customHeight="1" x14ac:dyDescent="0.3">
      <c r="A46" s="29"/>
      <c r="B46" s="10"/>
      <c r="C46" s="10"/>
      <c r="D46" s="10"/>
      <c r="E46" s="10"/>
      <c r="F46" s="11"/>
      <c r="G46" s="21"/>
      <c r="H46" s="3"/>
      <c r="I46" s="146" t="s">
        <v>9</v>
      </c>
      <c r="J46" s="17">
        <v>3500000</v>
      </c>
      <c r="K46" s="17">
        <v>3500000</v>
      </c>
      <c r="L46" s="148">
        <f t="shared" si="2"/>
        <v>0</v>
      </c>
    </row>
    <row r="47" spans="1:12" ht="23.1" customHeight="1" x14ac:dyDescent="0.3">
      <c r="A47" s="29"/>
      <c r="B47" s="10"/>
      <c r="C47" s="10"/>
      <c r="D47" s="10"/>
      <c r="E47" s="10"/>
      <c r="F47" s="11"/>
      <c r="G47" s="20"/>
      <c r="H47" s="5"/>
      <c r="I47" s="158" t="s">
        <v>201</v>
      </c>
      <c r="J47" s="17">
        <v>5000000</v>
      </c>
      <c r="K47" s="17">
        <v>8000000</v>
      </c>
      <c r="L47" s="148">
        <f t="shared" si="2"/>
        <v>3000000</v>
      </c>
    </row>
    <row r="48" spans="1:12" ht="23.1" customHeight="1" x14ac:dyDescent="0.3">
      <c r="A48" s="30"/>
      <c r="B48" s="14"/>
      <c r="C48" s="14"/>
      <c r="D48" s="14"/>
      <c r="E48" s="14"/>
      <c r="F48" s="11"/>
      <c r="G48" s="22"/>
      <c r="H48" s="5"/>
      <c r="I48" s="158" t="s">
        <v>10</v>
      </c>
      <c r="J48" s="17">
        <v>0</v>
      </c>
      <c r="K48" s="17">
        <v>10000000</v>
      </c>
      <c r="L48" s="148">
        <f t="shared" si="2"/>
        <v>10000000</v>
      </c>
    </row>
    <row r="49" spans="1:12" ht="23.1" customHeight="1" x14ac:dyDescent="0.3">
      <c r="A49" s="30"/>
      <c r="B49" s="14"/>
      <c r="C49" s="14"/>
      <c r="D49" s="14"/>
      <c r="E49" s="14"/>
      <c r="F49" s="11"/>
      <c r="G49" s="22"/>
      <c r="H49" s="5"/>
      <c r="I49" s="158" t="s">
        <v>202</v>
      </c>
      <c r="J49" s="17">
        <v>3000000</v>
      </c>
      <c r="K49" s="17">
        <v>3000000</v>
      </c>
      <c r="L49" s="148">
        <f t="shared" si="2"/>
        <v>0</v>
      </c>
    </row>
    <row r="50" spans="1:12" ht="23.1" customHeight="1" x14ac:dyDescent="0.3">
      <c r="A50" s="30"/>
      <c r="B50" s="14"/>
      <c r="C50" s="14"/>
      <c r="D50" s="14"/>
      <c r="E50" s="14"/>
      <c r="F50" s="11"/>
      <c r="G50" s="22"/>
      <c r="H50" s="5"/>
      <c r="I50" s="158" t="s">
        <v>40</v>
      </c>
      <c r="J50" s="17">
        <v>0</v>
      </c>
      <c r="K50" s="17">
        <v>0</v>
      </c>
      <c r="L50" s="148">
        <f t="shared" si="2"/>
        <v>0</v>
      </c>
    </row>
    <row r="51" spans="1:12" ht="23.1" customHeight="1" x14ac:dyDescent="0.3">
      <c r="A51" s="30"/>
      <c r="B51" s="14"/>
      <c r="C51" s="14"/>
      <c r="D51" s="14"/>
      <c r="E51" s="14"/>
      <c r="F51" s="11"/>
      <c r="G51" s="22"/>
      <c r="H51" s="5"/>
      <c r="I51" s="158" t="s">
        <v>41</v>
      </c>
      <c r="J51" s="17">
        <v>0</v>
      </c>
      <c r="K51" s="17">
        <v>0</v>
      </c>
      <c r="L51" s="148">
        <f t="shared" si="2"/>
        <v>0</v>
      </c>
    </row>
    <row r="52" spans="1:12" ht="23.1" customHeight="1" x14ac:dyDescent="0.3">
      <c r="A52" s="30"/>
      <c r="B52" s="14"/>
      <c r="C52" s="14"/>
      <c r="D52" s="14"/>
      <c r="E52" s="14"/>
      <c r="F52" s="11"/>
      <c r="G52" s="22"/>
      <c r="H52" s="18"/>
      <c r="I52" s="146" t="s">
        <v>47</v>
      </c>
      <c r="J52" s="17">
        <v>1700000</v>
      </c>
      <c r="K52" s="17">
        <v>0</v>
      </c>
      <c r="L52" s="148">
        <f t="shared" si="2"/>
        <v>-1700000</v>
      </c>
    </row>
    <row r="53" spans="1:12" ht="23.1" customHeight="1" x14ac:dyDescent="0.3">
      <c r="A53" s="30"/>
      <c r="B53" s="14"/>
      <c r="C53" s="14"/>
      <c r="D53" s="14"/>
      <c r="E53" s="14"/>
      <c r="F53" s="11"/>
      <c r="G53" s="160"/>
      <c r="H53" s="145" t="s">
        <v>203</v>
      </c>
      <c r="I53" s="141"/>
      <c r="J53" s="142">
        <v>6780000</v>
      </c>
      <c r="K53" s="142">
        <f>SUM(K54:K56)</f>
        <v>4000000</v>
      </c>
      <c r="L53" s="148">
        <f t="shared" si="2"/>
        <v>-2780000</v>
      </c>
    </row>
    <row r="54" spans="1:12" ht="23.1" customHeight="1" x14ac:dyDescent="0.3">
      <c r="A54" s="30"/>
      <c r="B54" s="14"/>
      <c r="C54" s="14"/>
      <c r="D54" s="14"/>
      <c r="E54" s="14"/>
      <c r="F54" s="11"/>
      <c r="G54" s="160"/>
      <c r="H54" s="5"/>
      <c r="I54" s="146" t="s">
        <v>119</v>
      </c>
      <c r="J54" s="17">
        <v>2280000</v>
      </c>
      <c r="K54" s="17">
        <v>2280000</v>
      </c>
      <c r="L54" s="148">
        <f t="shared" si="2"/>
        <v>0</v>
      </c>
    </row>
    <row r="55" spans="1:12" ht="23.1" customHeight="1" x14ac:dyDescent="0.3">
      <c r="A55" s="30"/>
      <c r="B55" s="14"/>
      <c r="C55" s="14"/>
      <c r="D55" s="14"/>
      <c r="E55" s="14"/>
      <c r="F55" s="11"/>
      <c r="G55" s="160"/>
      <c r="H55" s="5"/>
      <c r="I55" s="146" t="s">
        <v>204</v>
      </c>
      <c r="J55" s="17">
        <v>0</v>
      </c>
      <c r="K55" s="17">
        <v>1720000</v>
      </c>
      <c r="L55" s="148">
        <f t="shared" si="2"/>
        <v>1720000</v>
      </c>
    </row>
    <row r="56" spans="1:12" ht="23.1" customHeight="1" x14ac:dyDescent="0.3">
      <c r="A56" s="30"/>
      <c r="B56" s="14"/>
      <c r="C56" s="14"/>
      <c r="D56" s="14"/>
      <c r="E56" s="14"/>
      <c r="F56" s="11"/>
      <c r="G56" s="160"/>
      <c r="H56" s="5"/>
      <c r="I56" s="146" t="s">
        <v>48</v>
      </c>
      <c r="J56" s="17">
        <v>4500000</v>
      </c>
      <c r="K56" s="17">
        <v>0</v>
      </c>
      <c r="L56" s="148">
        <f t="shared" si="2"/>
        <v>-4500000</v>
      </c>
    </row>
    <row r="57" spans="1:12" ht="21.75" customHeight="1" x14ac:dyDescent="0.3">
      <c r="A57" s="161"/>
      <c r="B57" s="153"/>
      <c r="C57" s="14"/>
      <c r="D57" s="153"/>
      <c r="E57" s="153"/>
      <c r="F57" s="153"/>
      <c r="G57" s="162"/>
      <c r="H57" s="145" t="s">
        <v>42</v>
      </c>
      <c r="I57" s="141"/>
      <c r="J57" s="163">
        <v>10000000</v>
      </c>
      <c r="K57" s="163">
        <f>SUM(K58:K58)</f>
        <v>5000000</v>
      </c>
      <c r="L57" s="148">
        <f t="shared" si="2"/>
        <v>-5000000</v>
      </c>
    </row>
    <row r="58" spans="1:12" ht="21.75" customHeight="1" x14ac:dyDescent="0.3">
      <c r="A58" s="161"/>
      <c r="B58" s="153"/>
      <c r="C58" s="14"/>
      <c r="D58" s="153"/>
      <c r="E58" s="153"/>
      <c r="F58" s="153"/>
      <c r="G58" s="23"/>
      <c r="H58" s="15"/>
      <c r="I58" s="146" t="s">
        <v>122</v>
      </c>
      <c r="J58" s="163">
        <v>10000000</v>
      </c>
      <c r="K58" s="163">
        <v>5000000</v>
      </c>
      <c r="L58" s="148">
        <f t="shared" si="2"/>
        <v>-5000000</v>
      </c>
    </row>
    <row r="59" spans="1:12" ht="21.75" customHeight="1" x14ac:dyDescent="0.3">
      <c r="A59" s="161"/>
      <c r="B59" s="153"/>
      <c r="C59" s="153"/>
      <c r="D59" s="153"/>
      <c r="E59" s="153"/>
      <c r="F59" s="153"/>
      <c r="G59" s="139" t="s">
        <v>124</v>
      </c>
      <c r="H59" s="140"/>
      <c r="I59" s="141"/>
      <c r="J59" s="163">
        <v>10000</v>
      </c>
      <c r="K59" s="163">
        <f>K60</f>
        <v>10000</v>
      </c>
      <c r="L59" s="148">
        <f t="shared" si="2"/>
        <v>0</v>
      </c>
    </row>
    <row r="60" spans="1:12" ht="21.75" customHeight="1" x14ac:dyDescent="0.3">
      <c r="A60" s="161"/>
      <c r="B60" s="153"/>
      <c r="C60" s="153"/>
      <c r="D60" s="153"/>
      <c r="E60" s="153"/>
      <c r="F60" s="153"/>
      <c r="G60" s="24"/>
      <c r="H60" s="145" t="s">
        <v>124</v>
      </c>
      <c r="I60" s="141"/>
      <c r="J60" s="163">
        <v>10000</v>
      </c>
      <c r="K60" s="163">
        <f>SUM(K61:K61)</f>
        <v>10000</v>
      </c>
      <c r="L60" s="148">
        <f t="shared" si="2"/>
        <v>0</v>
      </c>
    </row>
    <row r="61" spans="1:12" ht="21.75" customHeight="1" x14ac:dyDescent="0.3">
      <c r="A61" s="161"/>
      <c r="B61" s="153"/>
      <c r="C61" s="153"/>
      <c r="D61" s="153"/>
      <c r="E61" s="153"/>
      <c r="F61" s="153"/>
      <c r="G61" s="23"/>
      <c r="H61" s="15"/>
      <c r="I61" s="146" t="s">
        <v>124</v>
      </c>
      <c r="J61" s="163">
        <v>10000</v>
      </c>
      <c r="K61" s="163">
        <v>10000</v>
      </c>
      <c r="L61" s="148">
        <f t="shared" si="2"/>
        <v>0</v>
      </c>
    </row>
    <row r="62" spans="1:12" ht="21.75" customHeight="1" x14ac:dyDescent="0.3">
      <c r="A62" s="161"/>
      <c r="B62" s="153"/>
      <c r="C62" s="153"/>
      <c r="D62" s="153"/>
      <c r="E62" s="153"/>
      <c r="F62" s="153"/>
      <c r="G62" s="139" t="s">
        <v>126</v>
      </c>
      <c r="H62" s="140"/>
      <c r="I62" s="141"/>
      <c r="J62" s="17">
        <v>8772790</v>
      </c>
      <c r="K62" s="17">
        <f>K63</f>
        <v>163690</v>
      </c>
      <c r="L62" s="148">
        <f t="shared" si="2"/>
        <v>-8609100</v>
      </c>
    </row>
    <row r="63" spans="1:12" ht="21.75" customHeight="1" x14ac:dyDescent="0.3">
      <c r="A63" s="161"/>
      <c r="B63" s="153"/>
      <c r="C63" s="153"/>
      <c r="D63" s="153"/>
      <c r="E63" s="153"/>
      <c r="F63" s="153"/>
      <c r="G63" s="24"/>
      <c r="H63" s="164" t="s">
        <v>126</v>
      </c>
      <c r="I63" s="146"/>
      <c r="J63" s="17">
        <v>8772790</v>
      </c>
      <c r="K63" s="17">
        <f>SUM(K64:K64)</f>
        <v>163690</v>
      </c>
      <c r="L63" s="148">
        <f>K63-J63</f>
        <v>-8609100</v>
      </c>
    </row>
    <row r="64" spans="1:12" ht="21.75" customHeight="1" thickBot="1" x14ac:dyDescent="0.35">
      <c r="A64" s="165"/>
      <c r="B64" s="166"/>
      <c r="C64" s="166"/>
      <c r="D64" s="166"/>
      <c r="E64" s="166"/>
      <c r="F64" s="166"/>
      <c r="G64" s="31"/>
      <c r="H64" s="32"/>
      <c r="I64" s="167" t="s">
        <v>27</v>
      </c>
      <c r="J64" s="168">
        <v>10045310</v>
      </c>
      <c r="K64" s="168">
        <v>163690</v>
      </c>
      <c r="L64" s="169">
        <f>K64-J64</f>
        <v>-9881620</v>
      </c>
    </row>
    <row r="65" spans="1:11" x14ac:dyDescent="0.3">
      <c r="A65" s="170"/>
      <c r="B65" s="131"/>
      <c r="C65" s="131"/>
      <c r="D65" s="131"/>
      <c r="E65" s="131"/>
      <c r="J65" s="131"/>
      <c r="K65" s="131"/>
    </row>
    <row r="66" spans="1:11" x14ac:dyDescent="0.3">
      <c r="A66" s="170"/>
      <c r="B66" s="131"/>
      <c r="C66" s="131"/>
      <c r="D66" s="131"/>
      <c r="E66" s="131"/>
      <c r="J66" s="131"/>
      <c r="K66" s="131"/>
    </row>
    <row r="67" spans="1:11" x14ac:dyDescent="0.3">
      <c r="A67" s="170"/>
      <c r="B67" s="131"/>
      <c r="C67" s="131"/>
      <c r="D67" s="131"/>
      <c r="E67" s="131"/>
      <c r="J67" s="131"/>
      <c r="K67" s="131"/>
    </row>
    <row r="68" spans="1:11" x14ac:dyDescent="0.3">
      <c r="A68" s="170"/>
      <c r="B68" s="131"/>
      <c r="C68" s="131"/>
      <c r="D68" s="131"/>
      <c r="E68" s="131"/>
      <c r="J68" s="131"/>
      <c r="K68" s="131"/>
    </row>
    <row r="69" spans="1:11" x14ac:dyDescent="0.3">
      <c r="A69" s="170"/>
      <c r="B69" s="131"/>
      <c r="C69" s="131"/>
      <c r="D69" s="131"/>
      <c r="E69" s="131"/>
      <c r="J69" s="131"/>
      <c r="K69" s="131"/>
    </row>
    <row r="70" spans="1:11" x14ac:dyDescent="0.3">
      <c r="A70" s="170"/>
      <c r="B70" s="131"/>
      <c r="C70" s="131"/>
      <c r="D70" s="131"/>
      <c r="E70" s="131"/>
      <c r="J70" s="131"/>
      <c r="K70" s="131"/>
    </row>
    <row r="71" spans="1:11" x14ac:dyDescent="0.3">
      <c r="A71" s="170"/>
      <c r="B71" s="131"/>
      <c r="C71" s="131"/>
      <c r="D71" s="131"/>
      <c r="E71" s="131"/>
      <c r="J71" s="131"/>
      <c r="K71" s="131"/>
    </row>
    <row r="72" spans="1:11" x14ac:dyDescent="0.3">
      <c r="A72" s="170"/>
      <c r="B72" s="131"/>
      <c r="C72" s="131"/>
      <c r="D72" s="131"/>
      <c r="E72" s="131"/>
      <c r="J72" s="131"/>
      <c r="K72" s="131"/>
    </row>
    <row r="73" spans="1:11" x14ac:dyDescent="0.3">
      <c r="A73" s="170"/>
      <c r="B73" s="131"/>
      <c r="C73" s="131"/>
      <c r="D73" s="131"/>
      <c r="E73" s="131"/>
      <c r="J73" s="131"/>
      <c r="K73" s="131"/>
    </row>
    <row r="74" spans="1:11" x14ac:dyDescent="0.3">
      <c r="A74" s="170"/>
      <c r="B74" s="131"/>
      <c r="C74" s="131"/>
      <c r="D74" s="131"/>
      <c r="E74" s="131"/>
      <c r="J74" s="131"/>
      <c r="K74" s="131"/>
    </row>
    <row r="75" spans="1:11" x14ac:dyDescent="0.3">
      <c r="A75" s="170"/>
      <c r="B75" s="131"/>
      <c r="C75" s="131"/>
      <c r="D75" s="131"/>
      <c r="E75" s="131"/>
      <c r="J75" s="131"/>
      <c r="K75" s="131"/>
    </row>
    <row r="76" spans="1:11" x14ac:dyDescent="0.3">
      <c r="A76" s="170"/>
      <c r="B76" s="131"/>
      <c r="C76" s="131"/>
      <c r="D76" s="131"/>
      <c r="E76" s="131"/>
      <c r="J76" s="131"/>
      <c r="K76" s="131"/>
    </row>
    <row r="77" spans="1:11" x14ac:dyDescent="0.3">
      <c r="A77" s="170"/>
      <c r="B77" s="131"/>
      <c r="C77" s="131"/>
      <c r="D77" s="131"/>
      <c r="E77" s="131"/>
      <c r="J77" s="131"/>
      <c r="K77" s="131"/>
    </row>
    <row r="78" spans="1:11" x14ac:dyDescent="0.3">
      <c r="A78" s="170"/>
      <c r="B78" s="131"/>
      <c r="C78" s="131"/>
      <c r="D78" s="131"/>
      <c r="E78" s="131"/>
      <c r="J78" s="131"/>
      <c r="K78" s="131"/>
    </row>
    <row r="79" spans="1:11" x14ac:dyDescent="0.3">
      <c r="A79" s="170"/>
      <c r="B79" s="131"/>
      <c r="C79" s="131"/>
      <c r="D79" s="131"/>
      <c r="E79" s="131"/>
      <c r="J79" s="131"/>
      <c r="K79" s="131"/>
    </row>
    <row r="80" spans="1:11" x14ac:dyDescent="0.3">
      <c r="A80" s="170"/>
      <c r="B80" s="131"/>
      <c r="C80" s="131"/>
      <c r="D80" s="131"/>
      <c r="E80" s="131"/>
      <c r="J80" s="131"/>
      <c r="K80" s="131"/>
    </row>
    <row r="81" spans="1:11" x14ac:dyDescent="0.3">
      <c r="A81" s="170"/>
      <c r="B81" s="131"/>
      <c r="C81" s="131"/>
      <c r="D81" s="131"/>
      <c r="E81" s="131"/>
      <c r="J81" s="131"/>
      <c r="K81" s="131"/>
    </row>
    <row r="82" spans="1:11" x14ac:dyDescent="0.3">
      <c r="A82" s="170"/>
      <c r="B82" s="131"/>
      <c r="C82" s="131"/>
      <c r="D82" s="131"/>
      <c r="E82" s="131"/>
      <c r="J82" s="131"/>
      <c r="K82" s="131"/>
    </row>
    <row r="83" spans="1:11" x14ac:dyDescent="0.3">
      <c r="A83" s="170"/>
      <c r="B83" s="131"/>
      <c r="C83" s="131"/>
      <c r="D83" s="131"/>
      <c r="E83" s="131"/>
      <c r="J83" s="131"/>
      <c r="K83" s="131"/>
    </row>
    <row r="84" spans="1:11" x14ac:dyDescent="0.3">
      <c r="A84" s="170"/>
      <c r="B84" s="131"/>
      <c r="C84" s="131"/>
      <c r="D84" s="131"/>
      <c r="E84" s="131"/>
      <c r="J84" s="131"/>
      <c r="K84" s="131"/>
    </row>
    <row r="85" spans="1:11" x14ac:dyDescent="0.3">
      <c r="A85" s="170"/>
      <c r="B85" s="131"/>
      <c r="C85" s="131"/>
      <c r="D85" s="131"/>
      <c r="E85" s="131"/>
      <c r="J85" s="131"/>
      <c r="K85" s="131"/>
    </row>
    <row r="86" spans="1:11" x14ac:dyDescent="0.3">
      <c r="A86" s="170"/>
      <c r="B86" s="131"/>
      <c r="C86" s="131"/>
      <c r="D86" s="131"/>
      <c r="E86" s="131"/>
      <c r="J86" s="131"/>
      <c r="K86" s="131"/>
    </row>
    <row r="87" spans="1:11" x14ac:dyDescent="0.3">
      <c r="A87" s="170"/>
      <c r="B87" s="131"/>
      <c r="C87" s="131"/>
      <c r="D87" s="131"/>
      <c r="E87" s="131"/>
      <c r="J87" s="131"/>
      <c r="K87" s="131"/>
    </row>
    <row r="88" spans="1:11" x14ac:dyDescent="0.3">
      <c r="A88" s="170"/>
      <c r="B88" s="131"/>
      <c r="C88" s="131"/>
      <c r="D88" s="131"/>
      <c r="E88" s="131"/>
      <c r="J88" s="131"/>
      <c r="K88" s="131"/>
    </row>
    <row r="89" spans="1:11" x14ac:dyDescent="0.3">
      <c r="A89" s="170"/>
      <c r="B89" s="131"/>
      <c r="C89" s="131"/>
      <c r="D89" s="131"/>
      <c r="E89" s="131"/>
      <c r="J89" s="131"/>
      <c r="K89" s="131"/>
    </row>
    <row r="90" spans="1:11" x14ac:dyDescent="0.3">
      <c r="A90" s="170"/>
      <c r="B90" s="131"/>
      <c r="C90" s="131"/>
      <c r="D90" s="131"/>
      <c r="E90" s="131"/>
      <c r="J90" s="131"/>
      <c r="K90" s="131"/>
    </row>
    <row r="91" spans="1:11" x14ac:dyDescent="0.3">
      <c r="A91" s="170"/>
      <c r="B91" s="131"/>
      <c r="C91" s="131"/>
      <c r="D91" s="131"/>
      <c r="E91" s="131"/>
      <c r="J91" s="131"/>
      <c r="K91" s="131"/>
    </row>
    <row r="92" spans="1:11" x14ac:dyDescent="0.3">
      <c r="A92" s="170"/>
      <c r="B92" s="131"/>
      <c r="C92" s="131"/>
      <c r="D92" s="131"/>
      <c r="E92" s="131"/>
      <c r="J92" s="131"/>
      <c r="K92" s="131"/>
    </row>
    <row r="93" spans="1:11" x14ac:dyDescent="0.3">
      <c r="A93" s="170"/>
      <c r="B93" s="131"/>
      <c r="C93" s="131"/>
      <c r="D93" s="131"/>
      <c r="E93" s="131"/>
      <c r="J93" s="131"/>
      <c r="K93" s="131"/>
    </row>
    <row r="94" spans="1:11" x14ac:dyDescent="0.3">
      <c r="A94" s="170"/>
      <c r="B94" s="131"/>
      <c r="C94" s="131"/>
      <c r="D94" s="131"/>
      <c r="E94" s="131"/>
      <c r="J94" s="131"/>
      <c r="K94" s="131"/>
    </row>
    <row r="95" spans="1:11" x14ac:dyDescent="0.3">
      <c r="A95" s="170"/>
      <c r="B95" s="131"/>
      <c r="C95" s="131"/>
      <c r="D95" s="131"/>
      <c r="E95" s="131"/>
      <c r="J95" s="131"/>
      <c r="K95" s="131"/>
    </row>
    <row r="96" spans="1:11" x14ac:dyDescent="0.3">
      <c r="A96" s="170"/>
      <c r="B96" s="131"/>
      <c r="C96" s="131"/>
      <c r="D96" s="131"/>
      <c r="E96" s="131"/>
      <c r="J96" s="131"/>
      <c r="K96" s="131"/>
    </row>
    <row r="97" spans="1:11" x14ac:dyDescent="0.3">
      <c r="A97" s="170"/>
      <c r="B97" s="131"/>
      <c r="C97" s="131"/>
      <c r="D97" s="131"/>
      <c r="E97" s="131"/>
      <c r="J97" s="131"/>
      <c r="K97" s="131"/>
    </row>
    <row r="98" spans="1:11" x14ac:dyDescent="0.3">
      <c r="A98" s="170"/>
      <c r="B98" s="131"/>
      <c r="C98" s="131"/>
      <c r="D98" s="131"/>
      <c r="E98" s="131"/>
      <c r="J98" s="131"/>
      <c r="K98" s="131"/>
    </row>
    <row r="99" spans="1:11" x14ac:dyDescent="0.3">
      <c r="A99" s="170"/>
      <c r="B99" s="131"/>
      <c r="C99" s="131"/>
      <c r="D99" s="131"/>
      <c r="E99" s="131"/>
      <c r="J99" s="131"/>
      <c r="K99" s="131"/>
    </row>
    <row r="100" spans="1:11" x14ac:dyDescent="0.3">
      <c r="A100" s="170"/>
      <c r="B100" s="131"/>
      <c r="C100" s="131"/>
      <c r="D100" s="131"/>
      <c r="E100" s="131"/>
      <c r="J100" s="131"/>
      <c r="K100" s="131"/>
    </row>
    <row r="101" spans="1:11" x14ac:dyDescent="0.3">
      <c r="A101" s="170"/>
      <c r="B101" s="131"/>
      <c r="C101" s="131"/>
      <c r="D101" s="131"/>
      <c r="E101" s="131"/>
      <c r="J101" s="131"/>
      <c r="K101" s="131"/>
    </row>
    <row r="102" spans="1:11" x14ac:dyDescent="0.3">
      <c r="A102" s="170"/>
      <c r="B102" s="131"/>
      <c r="C102" s="131"/>
      <c r="D102" s="131"/>
      <c r="E102" s="131"/>
      <c r="J102" s="131"/>
      <c r="K102" s="131"/>
    </row>
    <row r="103" spans="1:11" x14ac:dyDescent="0.3">
      <c r="A103" s="170"/>
      <c r="B103" s="131"/>
      <c r="C103" s="131"/>
      <c r="D103" s="131"/>
      <c r="E103" s="131"/>
      <c r="J103" s="131"/>
      <c r="K103" s="131"/>
    </row>
    <row r="104" spans="1:11" x14ac:dyDescent="0.3">
      <c r="A104" s="170"/>
      <c r="B104" s="131"/>
      <c r="C104" s="131"/>
      <c r="D104" s="131"/>
      <c r="E104" s="131"/>
      <c r="J104" s="131"/>
      <c r="K104" s="131"/>
    </row>
    <row r="105" spans="1:11" x14ac:dyDescent="0.3">
      <c r="A105" s="170"/>
      <c r="B105" s="131"/>
      <c r="C105" s="131"/>
      <c r="D105" s="131"/>
      <c r="E105" s="131"/>
      <c r="J105" s="131"/>
      <c r="K105" s="131"/>
    </row>
    <row r="106" spans="1:11" x14ac:dyDescent="0.3">
      <c r="A106" s="170"/>
      <c r="B106" s="131"/>
      <c r="C106" s="131"/>
      <c r="D106" s="131"/>
      <c r="E106" s="131"/>
      <c r="J106" s="131"/>
      <c r="K106" s="131"/>
    </row>
    <row r="107" spans="1:11" x14ac:dyDescent="0.3">
      <c r="A107" s="170"/>
      <c r="B107" s="131"/>
      <c r="C107" s="131"/>
      <c r="D107" s="131"/>
      <c r="E107" s="131"/>
      <c r="J107" s="131"/>
      <c r="K107" s="131"/>
    </row>
    <row r="108" spans="1:11" x14ac:dyDescent="0.3">
      <c r="A108" s="170"/>
      <c r="B108" s="131"/>
      <c r="C108" s="131"/>
      <c r="D108" s="131"/>
      <c r="E108" s="131"/>
      <c r="J108" s="131"/>
      <c r="K108" s="131"/>
    </row>
    <row r="109" spans="1:11" x14ac:dyDescent="0.3">
      <c r="A109" s="170"/>
      <c r="B109" s="131"/>
      <c r="C109" s="131"/>
      <c r="D109" s="131"/>
      <c r="E109" s="131"/>
      <c r="J109" s="131"/>
      <c r="K109" s="131"/>
    </row>
    <row r="110" spans="1:11" x14ac:dyDescent="0.3">
      <c r="A110" s="170"/>
      <c r="B110" s="131"/>
      <c r="C110" s="131"/>
      <c r="D110" s="131"/>
      <c r="E110" s="131"/>
      <c r="J110" s="131"/>
      <c r="K110" s="131"/>
    </row>
    <row r="111" spans="1:11" x14ac:dyDescent="0.3">
      <c r="A111" s="170"/>
      <c r="B111" s="131"/>
      <c r="C111" s="131"/>
      <c r="D111" s="131"/>
      <c r="E111" s="131"/>
      <c r="J111" s="131"/>
      <c r="K111" s="131"/>
    </row>
    <row r="112" spans="1:11" x14ac:dyDescent="0.3">
      <c r="A112" s="170"/>
      <c r="B112" s="131"/>
      <c r="C112" s="131"/>
      <c r="D112" s="131"/>
      <c r="E112" s="131"/>
      <c r="J112" s="131"/>
      <c r="K112" s="131"/>
    </row>
    <row r="113" spans="1:11" x14ac:dyDescent="0.3">
      <c r="A113" s="170"/>
      <c r="B113" s="131"/>
      <c r="C113" s="131"/>
      <c r="D113" s="131"/>
      <c r="E113" s="131"/>
      <c r="J113" s="131"/>
      <c r="K113" s="131"/>
    </row>
    <row r="114" spans="1:11" x14ac:dyDescent="0.3">
      <c r="A114" s="170"/>
      <c r="B114" s="131"/>
      <c r="C114" s="131"/>
      <c r="D114" s="131"/>
      <c r="E114" s="131"/>
      <c r="J114" s="131"/>
      <c r="K114" s="131"/>
    </row>
    <row r="115" spans="1:11" x14ac:dyDescent="0.3">
      <c r="A115" s="170"/>
      <c r="B115" s="131"/>
      <c r="C115" s="131"/>
      <c r="D115" s="131"/>
      <c r="E115" s="131"/>
      <c r="J115" s="131"/>
      <c r="K115" s="131"/>
    </row>
    <row r="116" spans="1:11" x14ac:dyDescent="0.3">
      <c r="A116" s="170"/>
      <c r="B116" s="131"/>
      <c r="C116" s="131"/>
      <c r="D116" s="131"/>
      <c r="E116" s="131"/>
      <c r="J116" s="131"/>
      <c r="K116" s="131"/>
    </row>
    <row r="117" spans="1:11" x14ac:dyDescent="0.3">
      <c r="A117" s="170"/>
      <c r="B117" s="131"/>
      <c r="C117" s="131"/>
      <c r="D117" s="131"/>
      <c r="E117" s="131"/>
      <c r="J117" s="131"/>
      <c r="K117" s="131"/>
    </row>
    <row r="118" spans="1:11" x14ac:dyDescent="0.3">
      <c r="A118" s="170"/>
      <c r="B118" s="131"/>
      <c r="C118" s="131"/>
      <c r="D118" s="131"/>
      <c r="E118" s="131"/>
      <c r="J118" s="131"/>
      <c r="K118" s="131"/>
    </row>
    <row r="119" spans="1:11" x14ac:dyDescent="0.3">
      <c r="A119" s="170"/>
      <c r="B119" s="131"/>
      <c r="C119" s="131"/>
      <c r="D119" s="131"/>
      <c r="E119" s="131"/>
      <c r="J119" s="131"/>
      <c r="K119" s="131"/>
    </row>
    <row r="120" spans="1:11" x14ac:dyDescent="0.3">
      <c r="A120" s="170"/>
      <c r="B120" s="131"/>
      <c r="C120" s="131"/>
      <c r="D120" s="131"/>
      <c r="E120" s="131"/>
      <c r="J120" s="131"/>
      <c r="K120" s="131"/>
    </row>
    <row r="121" spans="1:11" x14ac:dyDescent="0.3">
      <c r="A121" s="170"/>
      <c r="B121" s="131"/>
      <c r="C121" s="131"/>
      <c r="D121" s="131"/>
      <c r="E121" s="131"/>
      <c r="J121" s="131"/>
      <c r="K121" s="131"/>
    </row>
    <row r="122" spans="1:11" x14ac:dyDescent="0.3">
      <c r="A122" s="170"/>
      <c r="B122" s="131"/>
      <c r="C122" s="131"/>
      <c r="D122" s="131"/>
      <c r="E122" s="131"/>
      <c r="J122" s="131"/>
      <c r="K122" s="131"/>
    </row>
    <row r="123" spans="1:11" x14ac:dyDescent="0.3">
      <c r="A123" s="170"/>
      <c r="B123" s="131"/>
      <c r="C123" s="131"/>
      <c r="D123" s="131"/>
      <c r="E123" s="131"/>
      <c r="J123" s="131"/>
      <c r="K123" s="131"/>
    </row>
    <row r="124" spans="1:11" x14ac:dyDescent="0.3">
      <c r="A124" s="170"/>
      <c r="B124" s="131"/>
      <c r="C124" s="131"/>
      <c r="D124" s="131"/>
      <c r="E124" s="131"/>
      <c r="J124" s="131"/>
      <c r="K124" s="131"/>
    </row>
    <row r="125" spans="1:11" x14ac:dyDescent="0.3">
      <c r="A125" s="170"/>
      <c r="B125" s="131"/>
      <c r="C125" s="131"/>
      <c r="D125" s="131"/>
      <c r="E125" s="131"/>
      <c r="J125" s="131"/>
      <c r="K125" s="131"/>
    </row>
    <row r="126" spans="1:11" x14ac:dyDescent="0.3">
      <c r="A126" s="170"/>
      <c r="B126" s="131"/>
      <c r="C126" s="131"/>
      <c r="D126" s="131"/>
      <c r="E126" s="131"/>
      <c r="J126" s="131"/>
      <c r="K126" s="131"/>
    </row>
    <row r="127" spans="1:11" x14ac:dyDescent="0.3">
      <c r="A127" s="170"/>
      <c r="B127" s="131"/>
      <c r="C127" s="131"/>
      <c r="D127" s="131"/>
      <c r="E127" s="131"/>
      <c r="J127" s="131"/>
      <c r="K127" s="131"/>
    </row>
    <row r="128" spans="1:11" x14ac:dyDescent="0.3">
      <c r="A128" s="170"/>
      <c r="B128" s="131"/>
      <c r="C128" s="131"/>
      <c r="D128" s="131"/>
      <c r="E128" s="131"/>
      <c r="J128" s="131"/>
      <c r="K128" s="131"/>
    </row>
    <row r="129" spans="1:11" x14ac:dyDescent="0.3">
      <c r="A129" s="170"/>
      <c r="B129" s="131"/>
      <c r="C129" s="131"/>
      <c r="D129" s="131"/>
      <c r="E129" s="131"/>
      <c r="J129" s="131"/>
      <c r="K129" s="131"/>
    </row>
    <row r="130" spans="1:11" x14ac:dyDescent="0.3">
      <c r="A130" s="170"/>
      <c r="B130" s="131"/>
      <c r="C130" s="131"/>
      <c r="D130" s="131"/>
      <c r="E130" s="131"/>
      <c r="J130" s="131"/>
      <c r="K130" s="131"/>
    </row>
    <row r="131" spans="1:11" x14ac:dyDescent="0.3">
      <c r="A131" s="170"/>
      <c r="B131" s="131"/>
      <c r="C131" s="131"/>
      <c r="D131" s="131"/>
      <c r="E131" s="131"/>
      <c r="J131" s="131"/>
      <c r="K131" s="131"/>
    </row>
    <row r="132" spans="1:11" x14ac:dyDescent="0.3">
      <c r="C132" s="131"/>
      <c r="J132" s="131"/>
      <c r="K132" s="131"/>
    </row>
    <row r="133" spans="1:11" x14ac:dyDescent="0.3">
      <c r="J133" s="131"/>
      <c r="K133" s="131"/>
    </row>
    <row r="134" spans="1:11" x14ac:dyDescent="0.3">
      <c r="J134" s="131"/>
      <c r="K134" s="131"/>
    </row>
    <row r="135" spans="1:11" x14ac:dyDescent="0.3">
      <c r="J135" s="131"/>
      <c r="K135" s="131"/>
    </row>
    <row r="136" spans="1:11" x14ac:dyDescent="0.3">
      <c r="J136" s="131"/>
      <c r="K136" s="131"/>
    </row>
    <row r="137" spans="1:11" x14ac:dyDescent="0.3">
      <c r="J137" s="131"/>
      <c r="K137" s="131"/>
    </row>
    <row r="138" spans="1:11" x14ac:dyDescent="0.3">
      <c r="J138" s="131"/>
      <c r="K138" s="131"/>
    </row>
  </sheetData>
  <mergeCells count="4">
    <mergeCell ref="A1:L1"/>
    <mergeCell ref="A2:L2"/>
    <mergeCell ref="A5:C5"/>
    <mergeCell ref="G5:I5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9"/>
  <sheetViews>
    <sheetView zoomScale="89" zoomScaleNormal="89" workbookViewId="0">
      <selection activeCell="S9" sqref="S9"/>
    </sheetView>
  </sheetViews>
  <sheetFormatPr defaultRowHeight="16.5" x14ac:dyDescent="0.3"/>
  <cols>
    <col min="1" max="1" width="9" style="233"/>
    <col min="2" max="2" width="9.625" style="233" customWidth="1"/>
    <col min="3" max="3" width="14" style="233" customWidth="1"/>
    <col min="4" max="4" width="13.25" style="176" customWidth="1"/>
    <col min="5" max="5" width="13.25" style="176" bestFit="1" customWidth="1"/>
    <col min="6" max="6" width="12.125" style="233" customWidth="1"/>
    <col min="7" max="7" width="9.25" style="233" customWidth="1"/>
    <col min="8" max="8" width="8.875" style="233" customWidth="1"/>
    <col min="9" max="9" width="21.75" style="233" customWidth="1"/>
    <col min="10" max="10" width="13.75" style="176" customWidth="1"/>
    <col min="11" max="11" width="13.25" style="176" bestFit="1" customWidth="1"/>
    <col min="12" max="12" width="12.5" style="233" customWidth="1"/>
    <col min="13" max="13" width="9" style="233"/>
    <col min="14" max="14" width="14.25" style="233" bestFit="1" customWidth="1"/>
    <col min="15" max="257" width="9" style="233"/>
    <col min="258" max="258" width="9.625" style="233" customWidth="1"/>
    <col min="259" max="259" width="14" style="233" customWidth="1"/>
    <col min="260" max="260" width="13.25" style="233" customWidth="1"/>
    <col min="261" max="261" width="13.25" style="233" bestFit="1" customWidth="1"/>
    <col min="262" max="262" width="12.125" style="233" customWidth="1"/>
    <col min="263" max="263" width="9.25" style="233" customWidth="1"/>
    <col min="264" max="264" width="8.875" style="233" customWidth="1"/>
    <col min="265" max="265" width="21.75" style="233" customWidth="1"/>
    <col min="266" max="266" width="13.75" style="233" customWidth="1"/>
    <col min="267" max="267" width="13.25" style="233" bestFit="1" customWidth="1"/>
    <col min="268" max="268" width="12.5" style="233" customWidth="1"/>
    <col min="269" max="269" width="9" style="233"/>
    <col min="270" max="270" width="14.25" style="233" bestFit="1" customWidth="1"/>
    <col min="271" max="513" width="9" style="233"/>
    <col min="514" max="514" width="9.625" style="233" customWidth="1"/>
    <col min="515" max="515" width="14" style="233" customWidth="1"/>
    <col min="516" max="516" width="13.25" style="233" customWidth="1"/>
    <col min="517" max="517" width="13.25" style="233" bestFit="1" customWidth="1"/>
    <col min="518" max="518" width="12.125" style="233" customWidth="1"/>
    <col min="519" max="519" width="9.25" style="233" customWidth="1"/>
    <col min="520" max="520" width="8.875" style="233" customWidth="1"/>
    <col min="521" max="521" width="21.75" style="233" customWidth="1"/>
    <col min="522" max="522" width="13.75" style="233" customWidth="1"/>
    <col min="523" max="523" width="13.25" style="233" bestFit="1" customWidth="1"/>
    <col min="524" max="524" width="12.5" style="233" customWidth="1"/>
    <col min="525" max="525" width="9" style="233"/>
    <col min="526" max="526" width="14.25" style="233" bestFit="1" customWidth="1"/>
    <col min="527" max="769" width="9" style="233"/>
    <col min="770" max="770" width="9.625" style="233" customWidth="1"/>
    <col min="771" max="771" width="14" style="233" customWidth="1"/>
    <col min="772" max="772" width="13.25" style="233" customWidth="1"/>
    <col min="773" max="773" width="13.25" style="233" bestFit="1" customWidth="1"/>
    <col min="774" max="774" width="12.125" style="233" customWidth="1"/>
    <col min="775" max="775" width="9.25" style="233" customWidth="1"/>
    <col min="776" max="776" width="8.875" style="233" customWidth="1"/>
    <col min="777" max="777" width="21.75" style="233" customWidth="1"/>
    <col min="778" max="778" width="13.75" style="233" customWidth="1"/>
    <col min="779" max="779" width="13.25" style="233" bestFit="1" customWidth="1"/>
    <col min="780" max="780" width="12.5" style="233" customWidth="1"/>
    <col min="781" max="781" width="9" style="233"/>
    <col min="782" max="782" width="14.25" style="233" bestFit="1" customWidth="1"/>
    <col min="783" max="1025" width="9" style="233"/>
    <col min="1026" max="1026" width="9.625" style="233" customWidth="1"/>
    <col min="1027" max="1027" width="14" style="233" customWidth="1"/>
    <col min="1028" max="1028" width="13.25" style="233" customWidth="1"/>
    <col min="1029" max="1029" width="13.25" style="233" bestFit="1" customWidth="1"/>
    <col min="1030" max="1030" width="12.125" style="233" customWidth="1"/>
    <col min="1031" max="1031" width="9.25" style="233" customWidth="1"/>
    <col min="1032" max="1032" width="8.875" style="233" customWidth="1"/>
    <col min="1033" max="1033" width="21.75" style="233" customWidth="1"/>
    <col min="1034" max="1034" width="13.75" style="233" customWidth="1"/>
    <col min="1035" max="1035" width="13.25" style="233" bestFit="1" customWidth="1"/>
    <col min="1036" max="1036" width="12.5" style="233" customWidth="1"/>
    <col min="1037" max="1037" width="9" style="233"/>
    <col min="1038" max="1038" width="14.25" style="233" bestFit="1" customWidth="1"/>
    <col min="1039" max="1281" width="9" style="233"/>
    <col min="1282" max="1282" width="9.625" style="233" customWidth="1"/>
    <col min="1283" max="1283" width="14" style="233" customWidth="1"/>
    <col min="1284" max="1284" width="13.25" style="233" customWidth="1"/>
    <col min="1285" max="1285" width="13.25" style="233" bestFit="1" customWidth="1"/>
    <col min="1286" max="1286" width="12.125" style="233" customWidth="1"/>
    <col min="1287" max="1287" width="9.25" style="233" customWidth="1"/>
    <col min="1288" max="1288" width="8.875" style="233" customWidth="1"/>
    <col min="1289" max="1289" width="21.75" style="233" customWidth="1"/>
    <col min="1290" max="1290" width="13.75" style="233" customWidth="1"/>
    <col min="1291" max="1291" width="13.25" style="233" bestFit="1" customWidth="1"/>
    <col min="1292" max="1292" width="12.5" style="233" customWidth="1"/>
    <col min="1293" max="1293" width="9" style="233"/>
    <col min="1294" max="1294" width="14.25" style="233" bestFit="1" customWidth="1"/>
    <col min="1295" max="1537" width="9" style="233"/>
    <col min="1538" max="1538" width="9.625" style="233" customWidth="1"/>
    <col min="1539" max="1539" width="14" style="233" customWidth="1"/>
    <col min="1540" max="1540" width="13.25" style="233" customWidth="1"/>
    <col min="1541" max="1541" width="13.25" style="233" bestFit="1" customWidth="1"/>
    <col min="1542" max="1542" width="12.125" style="233" customWidth="1"/>
    <col min="1543" max="1543" width="9.25" style="233" customWidth="1"/>
    <col min="1544" max="1544" width="8.875" style="233" customWidth="1"/>
    <col min="1545" max="1545" width="21.75" style="233" customWidth="1"/>
    <col min="1546" max="1546" width="13.75" style="233" customWidth="1"/>
    <col min="1547" max="1547" width="13.25" style="233" bestFit="1" customWidth="1"/>
    <col min="1548" max="1548" width="12.5" style="233" customWidth="1"/>
    <col min="1549" max="1549" width="9" style="233"/>
    <col min="1550" max="1550" width="14.25" style="233" bestFit="1" customWidth="1"/>
    <col min="1551" max="1793" width="9" style="233"/>
    <col min="1794" max="1794" width="9.625" style="233" customWidth="1"/>
    <col min="1795" max="1795" width="14" style="233" customWidth="1"/>
    <col min="1796" max="1796" width="13.25" style="233" customWidth="1"/>
    <col min="1797" max="1797" width="13.25" style="233" bestFit="1" customWidth="1"/>
    <col min="1798" max="1798" width="12.125" style="233" customWidth="1"/>
    <col min="1799" max="1799" width="9.25" style="233" customWidth="1"/>
    <col min="1800" max="1800" width="8.875" style="233" customWidth="1"/>
    <col min="1801" max="1801" width="21.75" style="233" customWidth="1"/>
    <col min="1802" max="1802" width="13.75" style="233" customWidth="1"/>
    <col min="1803" max="1803" width="13.25" style="233" bestFit="1" customWidth="1"/>
    <col min="1804" max="1804" width="12.5" style="233" customWidth="1"/>
    <col min="1805" max="1805" width="9" style="233"/>
    <col min="1806" max="1806" width="14.25" style="233" bestFit="1" customWidth="1"/>
    <col min="1807" max="2049" width="9" style="233"/>
    <col min="2050" max="2050" width="9.625" style="233" customWidth="1"/>
    <col min="2051" max="2051" width="14" style="233" customWidth="1"/>
    <col min="2052" max="2052" width="13.25" style="233" customWidth="1"/>
    <col min="2053" max="2053" width="13.25" style="233" bestFit="1" customWidth="1"/>
    <col min="2054" max="2054" width="12.125" style="233" customWidth="1"/>
    <col min="2055" max="2055" width="9.25" style="233" customWidth="1"/>
    <col min="2056" max="2056" width="8.875" style="233" customWidth="1"/>
    <col min="2057" max="2057" width="21.75" style="233" customWidth="1"/>
    <col min="2058" max="2058" width="13.75" style="233" customWidth="1"/>
    <col min="2059" max="2059" width="13.25" style="233" bestFit="1" customWidth="1"/>
    <col min="2060" max="2060" width="12.5" style="233" customWidth="1"/>
    <col min="2061" max="2061" width="9" style="233"/>
    <col min="2062" max="2062" width="14.25" style="233" bestFit="1" customWidth="1"/>
    <col min="2063" max="2305" width="9" style="233"/>
    <col min="2306" max="2306" width="9.625" style="233" customWidth="1"/>
    <col min="2307" max="2307" width="14" style="233" customWidth="1"/>
    <col min="2308" max="2308" width="13.25" style="233" customWidth="1"/>
    <col min="2309" max="2309" width="13.25" style="233" bestFit="1" customWidth="1"/>
    <col min="2310" max="2310" width="12.125" style="233" customWidth="1"/>
    <col min="2311" max="2311" width="9.25" style="233" customWidth="1"/>
    <col min="2312" max="2312" width="8.875" style="233" customWidth="1"/>
    <col min="2313" max="2313" width="21.75" style="233" customWidth="1"/>
    <col min="2314" max="2314" width="13.75" style="233" customWidth="1"/>
    <col min="2315" max="2315" width="13.25" style="233" bestFit="1" customWidth="1"/>
    <col min="2316" max="2316" width="12.5" style="233" customWidth="1"/>
    <col min="2317" max="2317" width="9" style="233"/>
    <col min="2318" max="2318" width="14.25" style="233" bestFit="1" customWidth="1"/>
    <col min="2319" max="2561" width="9" style="233"/>
    <col min="2562" max="2562" width="9.625" style="233" customWidth="1"/>
    <col min="2563" max="2563" width="14" style="233" customWidth="1"/>
    <col min="2564" max="2564" width="13.25" style="233" customWidth="1"/>
    <col min="2565" max="2565" width="13.25" style="233" bestFit="1" customWidth="1"/>
    <col min="2566" max="2566" width="12.125" style="233" customWidth="1"/>
    <col min="2567" max="2567" width="9.25" style="233" customWidth="1"/>
    <col min="2568" max="2568" width="8.875" style="233" customWidth="1"/>
    <col min="2569" max="2569" width="21.75" style="233" customWidth="1"/>
    <col min="2570" max="2570" width="13.75" style="233" customWidth="1"/>
    <col min="2571" max="2571" width="13.25" style="233" bestFit="1" customWidth="1"/>
    <col min="2572" max="2572" width="12.5" style="233" customWidth="1"/>
    <col min="2573" max="2573" width="9" style="233"/>
    <col min="2574" max="2574" width="14.25" style="233" bestFit="1" customWidth="1"/>
    <col min="2575" max="2817" width="9" style="233"/>
    <col min="2818" max="2818" width="9.625" style="233" customWidth="1"/>
    <col min="2819" max="2819" width="14" style="233" customWidth="1"/>
    <col min="2820" max="2820" width="13.25" style="233" customWidth="1"/>
    <col min="2821" max="2821" width="13.25" style="233" bestFit="1" customWidth="1"/>
    <col min="2822" max="2822" width="12.125" style="233" customWidth="1"/>
    <col min="2823" max="2823" width="9.25" style="233" customWidth="1"/>
    <col min="2824" max="2824" width="8.875" style="233" customWidth="1"/>
    <col min="2825" max="2825" width="21.75" style="233" customWidth="1"/>
    <col min="2826" max="2826" width="13.75" style="233" customWidth="1"/>
    <col min="2827" max="2827" width="13.25" style="233" bestFit="1" customWidth="1"/>
    <col min="2828" max="2828" width="12.5" style="233" customWidth="1"/>
    <col min="2829" max="2829" width="9" style="233"/>
    <col min="2830" max="2830" width="14.25" style="233" bestFit="1" customWidth="1"/>
    <col min="2831" max="3073" width="9" style="233"/>
    <col min="3074" max="3074" width="9.625" style="233" customWidth="1"/>
    <col min="3075" max="3075" width="14" style="233" customWidth="1"/>
    <col min="3076" max="3076" width="13.25" style="233" customWidth="1"/>
    <col min="3077" max="3077" width="13.25" style="233" bestFit="1" customWidth="1"/>
    <col min="3078" max="3078" width="12.125" style="233" customWidth="1"/>
    <col min="3079" max="3079" width="9.25" style="233" customWidth="1"/>
    <col min="3080" max="3080" width="8.875" style="233" customWidth="1"/>
    <col min="3081" max="3081" width="21.75" style="233" customWidth="1"/>
    <col min="3082" max="3082" width="13.75" style="233" customWidth="1"/>
    <col min="3083" max="3083" width="13.25" style="233" bestFit="1" customWidth="1"/>
    <col min="3084" max="3084" width="12.5" style="233" customWidth="1"/>
    <col min="3085" max="3085" width="9" style="233"/>
    <col min="3086" max="3086" width="14.25" style="233" bestFit="1" customWidth="1"/>
    <col min="3087" max="3329" width="9" style="233"/>
    <col min="3330" max="3330" width="9.625" style="233" customWidth="1"/>
    <col min="3331" max="3331" width="14" style="233" customWidth="1"/>
    <col min="3332" max="3332" width="13.25" style="233" customWidth="1"/>
    <col min="3333" max="3333" width="13.25" style="233" bestFit="1" customWidth="1"/>
    <col min="3334" max="3334" width="12.125" style="233" customWidth="1"/>
    <col min="3335" max="3335" width="9.25" style="233" customWidth="1"/>
    <col min="3336" max="3336" width="8.875" style="233" customWidth="1"/>
    <col min="3337" max="3337" width="21.75" style="233" customWidth="1"/>
    <col min="3338" max="3338" width="13.75" style="233" customWidth="1"/>
    <col min="3339" max="3339" width="13.25" style="233" bestFit="1" customWidth="1"/>
    <col min="3340" max="3340" width="12.5" style="233" customWidth="1"/>
    <col min="3341" max="3341" width="9" style="233"/>
    <col min="3342" max="3342" width="14.25" style="233" bestFit="1" customWidth="1"/>
    <col min="3343" max="3585" width="9" style="233"/>
    <col min="3586" max="3586" width="9.625" style="233" customWidth="1"/>
    <col min="3587" max="3587" width="14" style="233" customWidth="1"/>
    <col min="3588" max="3588" width="13.25" style="233" customWidth="1"/>
    <col min="3589" max="3589" width="13.25" style="233" bestFit="1" customWidth="1"/>
    <col min="3590" max="3590" width="12.125" style="233" customWidth="1"/>
    <col min="3591" max="3591" width="9.25" style="233" customWidth="1"/>
    <col min="3592" max="3592" width="8.875" style="233" customWidth="1"/>
    <col min="3593" max="3593" width="21.75" style="233" customWidth="1"/>
    <col min="3594" max="3594" width="13.75" style="233" customWidth="1"/>
    <col min="3595" max="3595" width="13.25" style="233" bestFit="1" customWidth="1"/>
    <col min="3596" max="3596" width="12.5" style="233" customWidth="1"/>
    <col min="3597" max="3597" width="9" style="233"/>
    <col min="3598" max="3598" width="14.25" style="233" bestFit="1" customWidth="1"/>
    <col min="3599" max="3841" width="9" style="233"/>
    <col min="3842" max="3842" width="9.625" style="233" customWidth="1"/>
    <col min="3843" max="3843" width="14" style="233" customWidth="1"/>
    <col min="3844" max="3844" width="13.25" style="233" customWidth="1"/>
    <col min="3845" max="3845" width="13.25" style="233" bestFit="1" customWidth="1"/>
    <col min="3846" max="3846" width="12.125" style="233" customWidth="1"/>
    <col min="3847" max="3847" width="9.25" style="233" customWidth="1"/>
    <col min="3848" max="3848" width="8.875" style="233" customWidth="1"/>
    <col min="3849" max="3849" width="21.75" style="233" customWidth="1"/>
    <col min="3850" max="3850" width="13.75" style="233" customWidth="1"/>
    <col min="3851" max="3851" width="13.25" style="233" bestFit="1" customWidth="1"/>
    <col min="3852" max="3852" width="12.5" style="233" customWidth="1"/>
    <col min="3853" max="3853" width="9" style="233"/>
    <col min="3854" max="3854" width="14.25" style="233" bestFit="1" customWidth="1"/>
    <col min="3855" max="4097" width="9" style="233"/>
    <col min="4098" max="4098" width="9.625" style="233" customWidth="1"/>
    <col min="4099" max="4099" width="14" style="233" customWidth="1"/>
    <col min="4100" max="4100" width="13.25" style="233" customWidth="1"/>
    <col min="4101" max="4101" width="13.25" style="233" bestFit="1" customWidth="1"/>
    <col min="4102" max="4102" width="12.125" style="233" customWidth="1"/>
    <col min="4103" max="4103" width="9.25" style="233" customWidth="1"/>
    <col min="4104" max="4104" width="8.875" style="233" customWidth="1"/>
    <col min="4105" max="4105" width="21.75" style="233" customWidth="1"/>
    <col min="4106" max="4106" width="13.75" style="233" customWidth="1"/>
    <col min="4107" max="4107" width="13.25" style="233" bestFit="1" customWidth="1"/>
    <col min="4108" max="4108" width="12.5" style="233" customWidth="1"/>
    <col min="4109" max="4109" width="9" style="233"/>
    <col min="4110" max="4110" width="14.25" style="233" bestFit="1" customWidth="1"/>
    <col min="4111" max="4353" width="9" style="233"/>
    <col min="4354" max="4354" width="9.625" style="233" customWidth="1"/>
    <col min="4355" max="4355" width="14" style="233" customWidth="1"/>
    <col min="4356" max="4356" width="13.25" style="233" customWidth="1"/>
    <col min="4357" max="4357" width="13.25" style="233" bestFit="1" customWidth="1"/>
    <col min="4358" max="4358" width="12.125" style="233" customWidth="1"/>
    <col min="4359" max="4359" width="9.25" style="233" customWidth="1"/>
    <col min="4360" max="4360" width="8.875" style="233" customWidth="1"/>
    <col min="4361" max="4361" width="21.75" style="233" customWidth="1"/>
    <col min="4362" max="4362" width="13.75" style="233" customWidth="1"/>
    <col min="4363" max="4363" width="13.25" style="233" bestFit="1" customWidth="1"/>
    <col min="4364" max="4364" width="12.5" style="233" customWidth="1"/>
    <col min="4365" max="4365" width="9" style="233"/>
    <col min="4366" max="4366" width="14.25" style="233" bestFit="1" customWidth="1"/>
    <col min="4367" max="4609" width="9" style="233"/>
    <col min="4610" max="4610" width="9.625" style="233" customWidth="1"/>
    <col min="4611" max="4611" width="14" style="233" customWidth="1"/>
    <col min="4612" max="4612" width="13.25" style="233" customWidth="1"/>
    <col min="4613" max="4613" width="13.25" style="233" bestFit="1" customWidth="1"/>
    <col min="4614" max="4614" width="12.125" style="233" customWidth="1"/>
    <col min="4615" max="4615" width="9.25" style="233" customWidth="1"/>
    <col min="4616" max="4616" width="8.875" style="233" customWidth="1"/>
    <col min="4617" max="4617" width="21.75" style="233" customWidth="1"/>
    <col min="4618" max="4618" width="13.75" style="233" customWidth="1"/>
    <col min="4619" max="4619" width="13.25" style="233" bestFit="1" customWidth="1"/>
    <col min="4620" max="4620" width="12.5" style="233" customWidth="1"/>
    <col min="4621" max="4621" width="9" style="233"/>
    <col min="4622" max="4622" width="14.25" style="233" bestFit="1" customWidth="1"/>
    <col min="4623" max="4865" width="9" style="233"/>
    <col min="4866" max="4866" width="9.625" style="233" customWidth="1"/>
    <col min="4867" max="4867" width="14" style="233" customWidth="1"/>
    <col min="4868" max="4868" width="13.25" style="233" customWidth="1"/>
    <col min="4869" max="4869" width="13.25" style="233" bestFit="1" customWidth="1"/>
    <col min="4870" max="4870" width="12.125" style="233" customWidth="1"/>
    <col min="4871" max="4871" width="9.25" style="233" customWidth="1"/>
    <col min="4872" max="4872" width="8.875" style="233" customWidth="1"/>
    <col min="4873" max="4873" width="21.75" style="233" customWidth="1"/>
    <col min="4874" max="4874" width="13.75" style="233" customWidth="1"/>
    <col min="4875" max="4875" width="13.25" style="233" bestFit="1" customWidth="1"/>
    <col min="4876" max="4876" width="12.5" style="233" customWidth="1"/>
    <col min="4877" max="4877" width="9" style="233"/>
    <col min="4878" max="4878" width="14.25" style="233" bestFit="1" customWidth="1"/>
    <col min="4879" max="5121" width="9" style="233"/>
    <col min="5122" max="5122" width="9.625" style="233" customWidth="1"/>
    <col min="5123" max="5123" width="14" style="233" customWidth="1"/>
    <col min="5124" max="5124" width="13.25" style="233" customWidth="1"/>
    <col min="5125" max="5125" width="13.25" style="233" bestFit="1" customWidth="1"/>
    <col min="5126" max="5126" width="12.125" style="233" customWidth="1"/>
    <col min="5127" max="5127" width="9.25" style="233" customWidth="1"/>
    <col min="5128" max="5128" width="8.875" style="233" customWidth="1"/>
    <col min="5129" max="5129" width="21.75" style="233" customWidth="1"/>
    <col min="5130" max="5130" width="13.75" style="233" customWidth="1"/>
    <col min="5131" max="5131" width="13.25" style="233" bestFit="1" customWidth="1"/>
    <col min="5132" max="5132" width="12.5" style="233" customWidth="1"/>
    <col min="5133" max="5133" width="9" style="233"/>
    <col min="5134" max="5134" width="14.25" style="233" bestFit="1" customWidth="1"/>
    <col min="5135" max="5377" width="9" style="233"/>
    <col min="5378" max="5378" width="9.625" style="233" customWidth="1"/>
    <col min="5379" max="5379" width="14" style="233" customWidth="1"/>
    <col min="5380" max="5380" width="13.25" style="233" customWidth="1"/>
    <col min="5381" max="5381" width="13.25" style="233" bestFit="1" customWidth="1"/>
    <col min="5382" max="5382" width="12.125" style="233" customWidth="1"/>
    <col min="5383" max="5383" width="9.25" style="233" customWidth="1"/>
    <col min="5384" max="5384" width="8.875" style="233" customWidth="1"/>
    <col min="5385" max="5385" width="21.75" style="233" customWidth="1"/>
    <col min="5386" max="5386" width="13.75" style="233" customWidth="1"/>
    <col min="5387" max="5387" width="13.25" style="233" bestFit="1" customWidth="1"/>
    <col min="5388" max="5388" width="12.5" style="233" customWidth="1"/>
    <col min="5389" max="5389" width="9" style="233"/>
    <col min="5390" max="5390" width="14.25" style="233" bestFit="1" customWidth="1"/>
    <col min="5391" max="5633" width="9" style="233"/>
    <col min="5634" max="5634" width="9.625" style="233" customWidth="1"/>
    <col min="5635" max="5635" width="14" style="233" customWidth="1"/>
    <col min="5636" max="5636" width="13.25" style="233" customWidth="1"/>
    <col min="5637" max="5637" width="13.25" style="233" bestFit="1" customWidth="1"/>
    <col min="5638" max="5638" width="12.125" style="233" customWidth="1"/>
    <col min="5639" max="5639" width="9.25" style="233" customWidth="1"/>
    <col min="5640" max="5640" width="8.875" style="233" customWidth="1"/>
    <col min="5641" max="5641" width="21.75" style="233" customWidth="1"/>
    <col min="5642" max="5642" width="13.75" style="233" customWidth="1"/>
    <col min="5643" max="5643" width="13.25" style="233" bestFit="1" customWidth="1"/>
    <col min="5644" max="5644" width="12.5" style="233" customWidth="1"/>
    <col min="5645" max="5645" width="9" style="233"/>
    <col min="5646" max="5646" width="14.25" style="233" bestFit="1" customWidth="1"/>
    <col min="5647" max="5889" width="9" style="233"/>
    <col min="5890" max="5890" width="9.625" style="233" customWidth="1"/>
    <col min="5891" max="5891" width="14" style="233" customWidth="1"/>
    <col min="5892" max="5892" width="13.25" style="233" customWidth="1"/>
    <col min="5893" max="5893" width="13.25" style="233" bestFit="1" customWidth="1"/>
    <col min="5894" max="5894" width="12.125" style="233" customWidth="1"/>
    <col min="5895" max="5895" width="9.25" style="233" customWidth="1"/>
    <col min="5896" max="5896" width="8.875" style="233" customWidth="1"/>
    <col min="5897" max="5897" width="21.75" style="233" customWidth="1"/>
    <col min="5898" max="5898" width="13.75" style="233" customWidth="1"/>
    <col min="5899" max="5899" width="13.25" style="233" bestFit="1" customWidth="1"/>
    <col min="5900" max="5900" width="12.5" style="233" customWidth="1"/>
    <col min="5901" max="5901" width="9" style="233"/>
    <col min="5902" max="5902" width="14.25" style="233" bestFit="1" customWidth="1"/>
    <col min="5903" max="6145" width="9" style="233"/>
    <col min="6146" max="6146" width="9.625" style="233" customWidth="1"/>
    <col min="6147" max="6147" width="14" style="233" customWidth="1"/>
    <col min="6148" max="6148" width="13.25" style="233" customWidth="1"/>
    <col min="6149" max="6149" width="13.25" style="233" bestFit="1" customWidth="1"/>
    <col min="6150" max="6150" width="12.125" style="233" customWidth="1"/>
    <col min="6151" max="6151" width="9.25" style="233" customWidth="1"/>
    <col min="6152" max="6152" width="8.875" style="233" customWidth="1"/>
    <col min="6153" max="6153" width="21.75" style="233" customWidth="1"/>
    <col min="6154" max="6154" width="13.75" style="233" customWidth="1"/>
    <col min="6155" max="6155" width="13.25" style="233" bestFit="1" customWidth="1"/>
    <col min="6156" max="6156" width="12.5" style="233" customWidth="1"/>
    <col min="6157" max="6157" width="9" style="233"/>
    <col min="6158" max="6158" width="14.25" style="233" bestFit="1" customWidth="1"/>
    <col min="6159" max="6401" width="9" style="233"/>
    <col min="6402" max="6402" width="9.625" style="233" customWidth="1"/>
    <col min="6403" max="6403" width="14" style="233" customWidth="1"/>
    <col min="6404" max="6404" width="13.25" style="233" customWidth="1"/>
    <col min="6405" max="6405" width="13.25" style="233" bestFit="1" customWidth="1"/>
    <col min="6406" max="6406" width="12.125" style="233" customWidth="1"/>
    <col min="6407" max="6407" width="9.25" style="233" customWidth="1"/>
    <col min="6408" max="6408" width="8.875" style="233" customWidth="1"/>
    <col min="6409" max="6409" width="21.75" style="233" customWidth="1"/>
    <col min="6410" max="6410" width="13.75" style="233" customWidth="1"/>
    <col min="6411" max="6411" width="13.25" style="233" bestFit="1" customWidth="1"/>
    <col min="6412" max="6412" width="12.5" style="233" customWidth="1"/>
    <col min="6413" max="6413" width="9" style="233"/>
    <col min="6414" max="6414" width="14.25" style="233" bestFit="1" customWidth="1"/>
    <col min="6415" max="6657" width="9" style="233"/>
    <col min="6658" max="6658" width="9.625" style="233" customWidth="1"/>
    <col min="6659" max="6659" width="14" style="233" customWidth="1"/>
    <col min="6660" max="6660" width="13.25" style="233" customWidth="1"/>
    <col min="6661" max="6661" width="13.25" style="233" bestFit="1" customWidth="1"/>
    <col min="6662" max="6662" width="12.125" style="233" customWidth="1"/>
    <col min="6663" max="6663" width="9.25" style="233" customWidth="1"/>
    <col min="6664" max="6664" width="8.875" style="233" customWidth="1"/>
    <col min="6665" max="6665" width="21.75" style="233" customWidth="1"/>
    <col min="6666" max="6666" width="13.75" style="233" customWidth="1"/>
    <col min="6667" max="6667" width="13.25" style="233" bestFit="1" customWidth="1"/>
    <col min="6668" max="6668" width="12.5" style="233" customWidth="1"/>
    <col min="6669" max="6669" width="9" style="233"/>
    <col min="6670" max="6670" width="14.25" style="233" bestFit="1" customWidth="1"/>
    <col min="6671" max="6913" width="9" style="233"/>
    <col min="6914" max="6914" width="9.625" style="233" customWidth="1"/>
    <col min="6915" max="6915" width="14" style="233" customWidth="1"/>
    <col min="6916" max="6916" width="13.25" style="233" customWidth="1"/>
    <col min="6917" max="6917" width="13.25" style="233" bestFit="1" customWidth="1"/>
    <col min="6918" max="6918" width="12.125" style="233" customWidth="1"/>
    <col min="6919" max="6919" width="9.25" style="233" customWidth="1"/>
    <col min="6920" max="6920" width="8.875" style="233" customWidth="1"/>
    <col min="6921" max="6921" width="21.75" style="233" customWidth="1"/>
    <col min="6922" max="6922" width="13.75" style="233" customWidth="1"/>
    <col min="6923" max="6923" width="13.25" style="233" bestFit="1" customWidth="1"/>
    <col min="6924" max="6924" width="12.5" style="233" customWidth="1"/>
    <col min="6925" max="6925" width="9" style="233"/>
    <col min="6926" max="6926" width="14.25" style="233" bestFit="1" customWidth="1"/>
    <col min="6927" max="7169" width="9" style="233"/>
    <col min="7170" max="7170" width="9.625" style="233" customWidth="1"/>
    <col min="7171" max="7171" width="14" style="233" customWidth="1"/>
    <col min="7172" max="7172" width="13.25" style="233" customWidth="1"/>
    <col min="7173" max="7173" width="13.25" style="233" bestFit="1" customWidth="1"/>
    <col min="7174" max="7174" width="12.125" style="233" customWidth="1"/>
    <col min="7175" max="7175" width="9.25" style="233" customWidth="1"/>
    <col min="7176" max="7176" width="8.875" style="233" customWidth="1"/>
    <col min="7177" max="7177" width="21.75" style="233" customWidth="1"/>
    <col min="7178" max="7178" width="13.75" style="233" customWidth="1"/>
    <col min="7179" max="7179" width="13.25" style="233" bestFit="1" customWidth="1"/>
    <col min="7180" max="7180" width="12.5" style="233" customWidth="1"/>
    <col min="7181" max="7181" width="9" style="233"/>
    <col min="7182" max="7182" width="14.25" style="233" bestFit="1" customWidth="1"/>
    <col min="7183" max="7425" width="9" style="233"/>
    <col min="7426" max="7426" width="9.625" style="233" customWidth="1"/>
    <col min="7427" max="7427" width="14" style="233" customWidth="1"/>
    <col min="7428" max="7428" width="13.25" style="233" customWidth="1"/>
    <col min="7429" max="7429" width="13.25" style="233" bestFit="1" customWidth="1"/>
    <col min="7430" max="7430" width="12.125" style="233" customWidth="1"/>
    <col min="7431" max="7431" width="9.25" style="233" customWidth="1"/>
    <col min="7432" max="7432" width="8.875" style="233" customWidth="1"/>
    <col min="7433" max="7433" width="21.75" style="233" customWidth="1"/>
    <col min="7434" max="7434" width="13.75" style="233" customWidth="1"/>
    <col min="7435" max="7435" width="13.25" style="233" bestFit="1" customWidth="1"/>
    <col min="7436" max="7436" width="12.5" style="233" customWidth="1"/>
    <col min="7437" max="7437" width="9" style="233"/>
    <col min="7438" max="7438" width="14.25" style="233" bestFit="1" customWidth="1"/>
    <col min="7439" max="7681" width="9" style="233"/>
    <col min="7682" max="7682" width="9.625" style="233" customWidth="1"/>
    <col min="7683" max="7683" width="14" style="233" customWidth="1"/>
    <col min="7684" max="7684" width="13.25" style="233" customWidth="1"/>
    <col min="7685" max="7685" width="13.25" style="233" bestFit="1" customWidth="1"/>
    <col min="7686" max="7686" width="12.125" style="233" customWidth="1"/>
    <col min="7687" max="7687" width="9.25" style="233" customWidth="1"/>
    <col min="7688" max="7688" width="8.875" style="233" customWidth="1"/>
    <col min="7689" max="7689" width="21.75" style="233" customWidth="1"/>
    <col min="7690" max="7690" width="13.75" style="233" customWidth="1"/>
    <col min="7691" max="7691" width="13.25" style="233" bestFit="1" customWidth="1"/>
    <col min="7692" max="7692" width="12.5" style="233" customWidth="1"/>
    <col min="7693" max="7693" width="9" style="233"/>
    <col min="7694" max="7694" width="14.25" style="233" bestFit="1" customWidth="1"/>
    <col min="7695" max="7937" width="9" style="233"/>
    <col min="7938" max="7938" width="9.625" style="233" customWidth="1"/>
    <col min="7939" max="7939" width="14" style="233" customWidth="1"/>
    <col min="7940" max="7940" width="13.25" style="233" customWidth="1"/>
    <col min="7941" max="7941" width="13.25" style="233" bestFit="1" customWidth="1"/>
    <col min="7942" max="7942" width="12.125" style="233" customWidth="1"/>
    <col min="7943" max="7943" width="9.25" style="233" customWidth="1"/>
    <col min="7944" max="7944" width="8.875" style="233" customWidth="1"/>
    <col min="7945" max="7945" width="21.75" style="233" customWidth="1"/>
    <col min="7946" max="7946" width="13.75" style="233" customWidth="1"/>
    <col min="7947" max="7947" width="13.25" style="233" bestFit="1" customWidth="1"/>
    <col min="7948" max="7948" width="12.5" style="233" customWidth="1"/>
    <col min="7949" max="7949" width="9" style="233"/>
    <col min="7950" max="7950" width="14.25" style="233" bestFit="1" customWidth="1"/>
    <col min="7951" max="8193" width="9" style="233"/>
    <col min="8194" max="8194" width="9.625" style="233" customWidth="1"/>
    <col min="8195" max="8195" width="14" style="233" customWidth="1"/>
    <col min="8196" max="8196" width="13.25" style="233" customWidth="1"/>
    <col min="8197" max="8197" width="13.25" style="233" bestFit="1" customWidth="1"/>
    <col min="8198" max="8198" width="12.125" style="233" customWidth="1"/>
    <col min="8199" max="8199" width="9.25" style="233" customWidth="1"/>
    <col min="8200" max="8200" width="8.875" style="233" customWidth="1"/>
    <col min="8201" max="8201" width="21.75" style="233" customWidth="1"/>
    <col min="8202" max="8202" width="13.75" style="233" customWidth="1"/>
    <col min="8203" max="8203" width="13.25" style="233" bestFit="1" customWidth="1"/>
    <col min="8204" max="8204" width="12.5" style="233" customWidth="1"/>
    <col min="8205" max="8205" width="9" style="233"/>
    <col min="8206" max="8206" width="14.25" style="233" bestFit="1" customWidth="1"/>
    <col min="8207" max="8449" width="9" style="233"/>
    <col min="8450" max="8450" width="9.625" style="233" customWidth="1"/>
    <col min="8451" max="8451" width="14" style="233" customWidth="1"/>
    <col min="8452" max="8452" width="13.25" style="233" customWidth="1"/>
    <col min="8453" max="8453" width="13.25" style="233" bestFit="1" customWidth="1"/>
    <col min="8454" max="8454" width="12.125" style="233" customWidth="1"/>
    <col min="8455" max="8455" width="9.25" style="233" customWidth="1"/>
    <col min="8456" max="8456" width="8.875" style="233" customWidth="1"/>
    <col min="8457" max="8457" width="21.75" style="233" customWidth="1"/>
    <col min="8458" max="8458" width="13.75" style="233" customWidth="1"/>
    <col min="8459" max="8459" width="13.25" style="233" bestFit="1" customWidth="1"/>
    <col min="8460" max="8460" width="12.5" style="233" customWidth="1"/>
    <col min="8461" max="8461" width="9" style="233"/>
    <col min="8462" max="8462" width="14.25" style="233" bestFit="1" customWidth="1"/>
    <col min="8463" max="8705" width="9" style="233"/>
    <col min="8706" max="8706" width="9.625" style="233" customWidth="1"/>
    <col min="8707" max="8707" width="14" style="233" customWidth="1"/>
    <col min="8708" max="8708" width="13.25" style="233" customWidth="1"/>
    <col min="8709" max="8709" width="13.25" style="233" bestFit="1" customWidth="1"/>
    <col min="8710" max="8710" width="12.125" style="233" customWidth="1"/>
    <col min="8711" max="8711" width="9.25" style="233" customWidth="1"/>
    <col min="8712" max="8712" width="8.875" style="233" customWidth="1"/>
    <col min="8713" max="8713" width="21.75" style="233" customWidth="1"/>
    <col min="8714" max="8714" width="13.75" style="233" customWidth="1"/>
    <col min="8715" max="8715" width="13.25" style="233" bestFit="1" customWidth="1"/>
    <col min="8716" max="8716" width="12.5" style="233" customWidth="1"/>
    <col min="8717" max="8717" width="9" style="233"/>
    <col min="8718" max="8718" width="14.25" style="233" bestFit="1" customWidth="1"/>
    <col min="8719" max="8961" width="9" style="233"/>
    <col min="8962" max="8962" width="9.625" style="233" customWidth="1"/>
    <col min="8963" max="8963" width="14" style="233" customWidth="1"/>
    <col min="8964" max="8964" width="13.25" style="233" customWidth="1"/>
    <col min="8965" max="8965" width="13.25" style="233" bestFit="1" customWidth="1"/>
    <col min="8966" max="8966" width="12.125" style="233" customWidth="1"/>
    <col min="8967" max="8967" width="9.25" style="233" customWidth="1"/>
    <col min="8968" max="8968" width="8.875" style="233" customWidth="1"/>
    <col min="8969" max="8969" width="21.75" style="233" customWidth="1"/>
    <col min="8970" max="8970" width="13.75" style="233" customWidth="1"/>
    <col min="8971" max="8971" width="13.25" style="233" bestFit="1" customWidth="1"/>
    <col min="8972" max="8972" width="12.5" style="233" customWidth="1"/>
    <col min="8973" max="8973" width="9" style="233"/>
    <col min="8974" max="8974" width="14.25" style="233" bestFit="1" customWidth="1"/>
    <col min="8975" max="9217" width="9" style="233"/>
    <col min="9218" max="9218" width="9.625" style="233" customWidth="1"/>
    <col min="9219" max="9219" width="14" style="233" customWidth="1"/>
    <col min="9220" max="9220" width="13.25" style="233" customWidth="1"/>
    <col min="9221" max="9221" width="13.25" style="233" bestFit="1" customWidth="1"/>
    <col min="9222" max="9222" width="12.125" style="233" customWidth="1"/>
    <col min="9223" max="9223" width="9.25" style="233" customWidth="1"/>
    <col min="9224" max="9224" width="8.875" style="233" customWidth="1"/>
    <col min="9225" max="9225" width="21.75" style="233" customWidth="1"/>
    <col min="9226" max="9226" width="13.75" style="233" customWidth="1"/>
    <col min="9227" max="9227" width="13.25" style="233" bestFit="1" customWidth="1"/>
    <col min="9228" max="9228" width="12.5" style="233" customWidth="1"/>
    <col min="9229" max="9229" width="9" style="233"/>
    <col min="9230" max="9230" width="14.25" style="233" bestFit="1" customWidth="1"/>
    <col min="9231" max="9473" width="9" style="233"/>
    <col min="9474" max="9474" width="9.625" style="233" customWidth="1"/>
    <col min="9475" max="9475" width="14" style="233" customWidth="1"/>
    <col min="9476" max="9476" width="13.25" style="233" customWidth="1"/>
    <col min="9477" max="9477" width="13.25" style="233" bestFit="1" customWidth="1"/>
    <col min="9478" max="9478" width="12.125" style="233" customWidth="1"/>
    <col min="9479" max="9479" width="9.25" style="233" customWidth="1"/>
    <col min="9480" max="9480" width="8.875" style="233" customWidth="1"/>
    <col min="9481" max="9481" width="21.75" style="233" customWidth="1"/>
    <col min="9482" max="9482" width="13.75" style="233" customWidth="1"/>
    <col min="9483" max="9483" width="13.25" style="233" bestFit="1" customWidth="1"/>
    <col min="9484" max="9484" width="12.5" style="233" customWidth="1"/>
    <col min="9485" max="9485" width="9" style="233"/>
    <col min="9486" max="9486" width="14.25" style="233" bestFit="1" customWidth="1"/>
    <col min="9487" max="9729" width="9" style="233"/>
    <col min="9730" max="9730" width="9.625" style="233" customWidth="1"/>
    <col min="9731" max="9731" width="14" style="233" customWidth="1"/>
    <col min="9732" max="9732" width="13.25" style="233" customWidth="1"/>
    <col min="9733" max="9733" width="13.25" style="233" bestFit="1" customWidth="1"/>
    <col min="9734" max="9734" width="12.125" style="233" customWidth="1"/>
    <col min="9735" max="9735" width="9.25" style="233" customWidth="1"/>
    <col min="9736" max="9736" width="8.875" style="233" customWidth="1"/>
    <col min="9737" max="9737" width="21.75" style="233" customWidth="1"/>
    <col min="9738" max="9738" width="13.75" style="233" customWidth="1"/>
    <col min="9739" max="9739" width="13.25" style="233" bestFit="1" customWidth="1"/>
    <col min="9740" max="9740" width="12.5" style="233" customWidth="1"/>
    <col min="9741" max="9741" width="9" style="233"/>
    <col min="9742" max="9742" width="14.25" style="233" bestFit="1" customWidth="1"/>
    <col min="9743" max="9985" width="9" style="233"/>
    <col min="9986" max="9986" width="9.625" style="233" customWidth="1"/>
    <col min="9987" max="9987" width="14" style="233" customWidth="1"/>
    <col min="9988" max="9988" width="13.25" style="233" customWidth="1"/>
    <col min="9989" max="9989" width="13.25" style="233" bestFit="1" customWidth="1"/>
    <col min="9990" max="9990" width="12.125" style="233" customWidth="1"/>
    <col min="9991" max="9991" width="9.25" style="233" customWidth="1"/>
    <col min="9992" max="9992" width="8.875" style="233" customWidth="1"/>
    <col min="9993" max="9993" width="21.75" style="233" customWidth="1"/>
    <col min="9994" max="9994" width="13.75" style="233" customWidth="1"/>
    <col min="9995" max="9995" width="13.25" style="233" bestFit="1" customWidth="1"/>
    <col min="9996" max="9996" width="12.5" style="233" customWidth="1"/>
    <col min="9997" max="9997" width="9" style="233"/>
    <col min="9998" max="9998" width="14.25" style="233" bestFit="1" customWidth="1"/>
    <col min="9999" max="10241" width="9" style="233"/>
    <col min="10242" max="10242" width="9.625" style="233" customWidth="1"/>
    <col min="10243" max="10243" width="14" style="233" customWidth="1"/>
    <col min="10244" max="10244" width="13.25" style="233" customWidth="1"/>
    <col min="10245" max="10245" width="13.25" style="233" bestFit="1" customWidth="1"/>
    <col min="10246" max="10246" width="12.125" style="233" customWidth="1"/>
    <col min="10247" max="10247" width="9.25" style="233" customWidth="1"/>
    <col min="10248" max="10248" width="8.875" style="233" customWidth="1"/>
    <col min="10249" max="10249" width="21.75" style="233" customWidth="1"/>
    <col min="10250" max="10250" width="13.75" style="233" customWidth="1"/>
    <col min="10251" max="10251" width="13.25" style="233" bestFit="1" customWidth="1"/>
    <col min="10252" max="10252" width="12.5" style="233" customWidth="1"/>
    <col min="10253" max="10253" width="9" style="233"/>
    <col min="10254" max="10254" width="14.25" style="233" bestFit="1" customWidth="1"/>
    <col min="10255" max="10497" width="9" style="233"/>
    <col min="10498" max="10498" width="9.625" style="233" customWidth="1"/>
    <col min="10499" max="10499" width="14" style="233" customWidth="1"/>
    <col min="10500" max="10500" width="13.25" style="233" customWidth="1"/>
    <col min="10501" max="10501" width="13.25" style="233" bestFit="1" customWidth="1"/>
    <col min="10502" max="10502" width="12.125" style="233" customWidth="1"/>
    <col min="10503" max="10503" width="9.25" style="233" customWidth="1"/>
    <col min="10504" max="10504" width="8.875" style="233" customWidth="1"/>
    <col min="10505" max="10505" width="21.75" style="233" customWidth="1"/>
    <col min="10506" max="10506" width="13.75" style="233" customWidth="1"/>
    <col min="10507" max="10507" width="13.25" style="233" bestFit="1" customWidth="1"/>
    <col min="10508" max="10508" width="12.5" style="233" customWidth="1"/>
    <col min="10509" max="10509" width="9" style="233"/>
    <col min="10510" max="10510" width="14.25" style="233" bestFit="1" customWidth="1"/>
    <col min="10511" max="10753" width="9" style="233"/>
    <col min="10754" max="10754" width="9.625" style="233" customWidth="1"/>
    <col min="10755" max="10755" width="14" style="233" customWidth="1"/>
    <col min="10756" max="10756" width="13.25" style="233" customWidth="1"/>
    <col min="10757" max="10757" width="13.25" style="233" bestFit="1" customWidth="1"/>
    <col min="10758" max="10758" width="12.125" style="233" customWidth="1"/>
    <col min="10759" max="10759" width="9.25" style="233" customWidth="1"/>
    <col min="10760" max="10760" width="8.875" style="233" customWidth="1"/>
    <col min="10761" max="10761" width="21.75" style="233" customWidth="1"/>
    <col min="10762" max="10762" width="13.75" style="233" customWidth="1"/>
    <col min="10763" max="10763" width="13.25" style="233" bestFit="1" customWidth="1"/>
    <col min="10764" max="10764" width="12.5" style="233" customWidth="1"/>
    <col min="10765" max="10765" width="9" style="233"/>
    <col min="10766" max="10766" width="14.25" style="233" bestFit="1" customWidth="1"/>
    <col min="10767" max="11009" width="9" style="233"/>
    <col min="11010" max="11010" width="9.625" style="233" customWidth="1"/>
    <col min="11011" max="11011" width="14" style="233" customWidth="1"/>
    <col min="11012" max="11012" width="13.25" style="233" customWidth="1"/>
    <col min="11013" max="11013" width="13.25" style="233" bestFit="1" customWidth="1"/>
    <col min="11014" max="11014" width="12.125" style="233" customWidth="1"/>
    <col min="11015" max="11015" width="9.25" style="233" customWidth="1"/>
    <col min="11016" max="11016" width="8.875" style="233" customWidth="1"/>
    <col min="11017" max="11017" width="21.75" style="233" customWidth="1"/>
    <col min="11018" max="11018" width="13.75" style="233" customWidth="1"/>
    <col min="11019" max="11019" width="13.25" style="233" bestFit="1" customWidth="1"/>
    <col min="11020" max="11020" width="12.5" style="233" customWidth="1"/>
    <col min="11021" max="11021" width="9" style="233"/>
    <col min="11022" max="11022" width="14.25" style="233" bestFit="1" customWidth="1"/>
    <col min="11023" max="11265" width="9" style="233"/>
    <col min="11266" max="11266" width="9.625" style="233" customWidth="1"/>
    <col min="11267" max="11267" width="14" style="233" customWidth="1"/>
    <col min="11268" max="11268" width="13.25" style="233" customWidth="1"/>
    <col min="11269" max="11269" width="13.25" style="233" bestFit="1" customWidth="1"/>
    <col min="11270" max="11270" width="12.125" style="233" customWidth="1"/>
    <col min="11271" max="11271" width="9.25" style="233" customWidth="1"/>
    <col min="11272" max="11272" width="8.875" style="233" customWidth="1"/>
    <col min="11273" max="11273" width="21.75" style="233" customWidth="1"/>
    <col min="11274" max="11274" width="13.75" style="233" customWidth="1"/>
    <col min="11275" max="11275" width="13.25" style="233" bestFit="1" customWidth="1"/>
    <col min="11276" max="11276" width="12.5" style="233" customWidth="1"/>
    <col min="11277" max="11277" width="9" style="233"/>
    <col min="11278" max="11278" width="14.25" style="233" bestFit="1" customWidth="1"/>
    <col min="11279" max="11521" width="9" style="233"/>
    <col min="11522" max="11522" width="9.625" style="233" customWidth="1"/>
    <col min="11523" max="11523" width="14" style="233" customWidth="1"/>
    <col min="11524" max="11524" width="13.25" style="233" customWidth="1"/>
    <col min="11525" max="11525" width="13.25" style="233" bestFit="1" customWidth="1"/>
    <col min="11526" max="11526" width="12.125" style="233" customWidth="1"/>
    <col min="11527" max="11527" width="9.25" style="233" customWidth="1"/>
    <col min="11528" max="11528" width="8.875" style="233" customWidth="1"/>
    <col min="11529" max="11529" width="21.75" style="233" customWidth="1"/>
    <col min="11530" max="11530" width="13.75" style="233" customWidth="1"/>
    <col min="11531" max="11531" width="13.25" style="233" bestFit="1" customWidth="1"/>
    <col min="11532" max="11532" width="12.5" style="233" customWidth="1"/>
    <col min="11533" max="11533" width="9" style="233"/>
    <col min="11534" max="11534" width="14.25" style="233" bestFit="1" customWidth="1"/>
    <col min="11535" max="11777" width="9" style="233"/>
    <col min="11778" max="11778" width="9.625" style="233" customWidth="1"/>
    <col min="11779" max="11779" width="14" style="233" customWidth="1"/>
    <col min="11780" max="11780" width="13.25" style="233" customWidth="1"/>
    <col min="11781" max="11781" width="13.25" style="233" bestFit="1" customWidth="1"/>
    <col min="11782" max="11782" width="12.125" style="233" customWidth="1"/>
    <col min="11783" max="11783" width="9.25" style="233" customWidth="1"/>
    <col min="11784" max="11784" width="8.875" style="233" customWidth="1"/>
    <col min="11785" max="11785" width="21.75" style="233" customWidth="1"/>
    <col min="11786" max="11786" width="13.75" style="233" customWidth="1"/>
    <col min="11787" max="11787" width="13.25" style="233" bestFit="1" customWidth="1"/>
    <col min="11788" max="11788" width="12.5" style="233" customWidth="1"/>
    <col min="11789" max="11789" width="9" style="233"/>
    <col min="11790" max="11790" width="14.25" style="233" bestFit="1" customWidth="1"/>
    <col min="11791" max="12033" width="9" style="233"/>
    <col min="12034" max="12034" width="9.625" style="233" customWidth="1"/>
    <col min="12035" max="12035" width="14" style="233" customWidth="1"/>
    <col min="12036" max="12036" width="13.25" style="233" customWidth="1"/>
    <col min="12037" max="12037" width="13.25" style="233" bestFit="1" customWidth="1"/>
    <col min="12038" max="12038" width="12.125" style="233" customWidth="1"/>
    <col min="12039" max="12039" width="9.25" style="233" customWidth="1"/>
    <col min="12040" max="12040" width="8.875" style="233" customWidth="1"/>
    <col min="12041" max="12041" width="21.75" style="233" customWidth="1"/>
    <col min="12042" max="12042" width="13.75" style="233" customWidth="1"/>
    <col min="12043" max="12043" width="13.25" style="233" bestFit="1" customWidth="1"/>
    <col min="12044" max="12044" width="12.5" style="233" customWidth="1"/>
    <col min="12045" max="12045" width="9" style="233"/>
    <col min="12046" max="12046" width="14.25" style="233" bestFit="1" customWidth="1"/>
    <col min="12047" max="12289" width="9" style="233"/>
    <col min="12290" max="12290" width="9.625" style="233" customWidth="1"/>
    <col min="12291" max="12291" width="14" style="233" customWidth="1"/>
    <col min="12292" max="12292" width="13.25" style="233" customWidth="1"/>
    <col min="12293" max="12293" width="13.25" style="233" bestFit="1" customWidth="1"/>
    <col min="12294" max="12294" width="12.125" style="233" customWidth="1"/>
    <col min="12295" max="12295" width="9.25" style="233" customWidth="1"/>
    <col min="12296" max="12296" width="8.875" style="233" customWidth="1"/>
    <col min="12297" max="12297" width="21.75" style="233" customWidth="1"/>
    <col min="12298" max="12298" width="13.75" style="233" customWidth="1"/>
    <col min="12299" max="12299" width="13.25" style="233" bestFit="1" customWidth="1"/>
    <col min="12300" max="12300" width="12.5" style="233" customWidth="1"/>
    <col min="12301" max="12301" width="9" style="233"/>
    <col min="12302" max="12302" width="14.25" style="233" bestFit="1" customWidth="1"/>
    <col min="12303" max="12545" width="9" style="233"/>
    <col min="12546" max="12546" width="9.625" style="233" customWidth="1"/>
    <col min="12547" max="12547" width="14" style="233" customWidth="1"/>
    <col min="12548" max="12548" width="13.25" style="233" customWidth="1"/>
    <col min="12549" max="12549" width="13.25" style="233" bestFit="1" customWidth="1"/>
    <col min="12550" max="12550" width="12.125" style="233" customWidth="1"/>
    <col min="12551" max="12551" width="9.25" style="233" customWidth="1"/>
    <col min="12552" max="12552" width="8.875" style="233" customWidth="1"/>
    <col min="12553" max="12553" width="21.75" style="233" customWidth="1"/>
    <col min="12554" max="12554" width="13.75" style="233" customWidth="1"/>
    <col min="12555" max="12555" width="13.25" style="233" bestFit="1" customWidth="1"/>
    <col min="12556" max="12556" width="12.5" style="233" customWidth="1"/>
    <col min="12557" max="12557" width="9" style="233"/>
    <col min="12558" max="12558" width="14.25" style="233" bestFit="1" customWidth="1"/>
    <col min="12559" max="12801" width="9" style="233"/>
    <col min="12802" max="12802" width="9.625" style="233" customWidth="1"/>
    <col min="12803" max="12803" width="14" style="233" customWidth="1"/>
    <col min="12804" max="12804" width="13.25" style="233" customWidth="1"/>
    <col min="12805" max="12805" width="13.25" style="233" bestFit="1" customWidth="1"/>
    <col min="12806" max="12806" width="12.125" style="233" customWidth="1"/>
    <col min="12807" max="12807" width="9.25" style="233" customWidth="1"/>
    <col min="12808" max="12808" width="8.875" style="233" customWidth="1"/>
    <col min="12809" max="12809" width="21.75" style="233" customWidth="1"/>
    <col min="12810" max="12810" width="13.75" style="233" customWidth="1"/>
    <col min="12811" max="12811" width="13.25" style="233" bestFit="1" customWidth="1"/>
    <col min="12812" max="12812" width="12.5" style="233" customWidth="1"/>
    <col min="12813" max="12813" width="9" style="233"/>
    <col min="12814" max="12814" width="14.25" style="233" bestFit="1" customWidth="1"/>
    <col min="12815" max="13057" width="9" style="233"/>
    <col min="13058" max="13058" width="9.625" style="233" customWidth="1"/>
    <col min="13059" max="13059" width="14" style="233" customWidth="1"/>
    <col min="13060" max="13060" width="13.25" style="233" customWidth="1"/>
    <col min="13061" max="13061" width="13.25" style="233" bestFit="1" customWidth="1"/>
    <col min="13062" max="13062" width="12.125" style="233" customWidth="1"/>
    <col min="13063" max="13063" width="9.25" style="233" customWidth="1"/>
    <col min="13064" max="13064" width="8.875" style="233" customWidth="1"/>
    <col min="13065" max="13065" width="21.75" style="233" customWidth="1"/>
    <col min="13066" max="13066" width="13.75" style="233" customWidth="1"/>
    <col min="13067" max="13067" width="13.25" style="233" bestFit="1" customWidth="1"/>
    <col min="13068" max="13068" width="12.5" style="233" customWidth="1"/>
    <col min="13069" max="13069" width="9" style="233"/>
    <col min="13070" max="13070" width="14.25" style="233" bestFit="1" customWidth="1"/>
    <col min="13071" max="13313" width="9" style="233"/>
    <col min="13314" max="13314" width="9.625" style="233" customWidth="1"/>
    <col min="13315" max="13315" width="14" style="233" customWidth="1"/>
    <col min="13316" max="13316" width="13.25" style="233" customWidth="1"/>
    <col min="13317" max="13317" width="13.25" style="233" bestFit="1" customWidth="1"/>
    <col min="13318" max="13318" width="12.125" style="233" customWidth="1"/>
    <col min="13319" max="13319" width="9.25" style="233" customWidth="1"/>
    <col min="13320" max="13320" width="8.875" style="233" customWidth="1"/>
    <col min="13321" max="13321" width="21.75" style="233" customWidth="1"/>
    <col min="13322" max="13322" width="13.75" style="233" customWidth="1"/>
    <col min="13323" max="13323" width="13.25" style="233" bestFit="1" customWidth="1"/>
    <col min="13324" max="13324" width="12.5" style="233" customWidth="1"/>
    <col min="13325" max="13325" width="9" style="233"/>
    <col min="13326" max="13326" width="14.25" style="233" bestFit="1" customWidth="1"/>
    <col min="13327" max="13569" width="9" style="233"/>
    <col min="13570" max="13570" width="9.625" style="233" customWidth="1"/>
    <col min="13571" max="13571" width="14" style="233" customWidth="1"/>
    <col min="13572" max="13572" width="13.25" style="233" customWidth="1"/>
    <col min="13573" max="13573" width="13.25" style="233" bestFit="1" customWidth="1"/>
    <col min="13574" max="13574" width="12.125" style="233" customWidth="1"/>
    <col min="13575" max="13575" width="9.25" style="233" customWidth="1"/>
    <col min="13576" max="13576" width="8.875" style="233" customWidth="1"/>
    <col min="13577" max="13577" width="21.75" style="233" customWidth="1"/>
    <col min="13578" max="13578" width="13.75" style="233" customWidth="1"/>
    <col min="13579" max="13579" width="13.25" style="233" bestFit="1" customWidth="1"/>
    <col min="13580" max="13580" width="12.5" style="233" customWidth="1"/>
    <col min="13581" max="13581" width="9" style="233"/>
    <col min="13582" max="13582" width="14.25" style="233" bestFit="1" customWidth="1"/>
    <col min="13583" max="13825" width="9" style="233"/>
    <col min="13826" max="13826" width="9.625" style="233" customWidth="1"/>
    <col min="13827" max="13827" width="14" style="233" customWidth="1"/>
    <col min="13828" max="13828" width="13.25" style="233" customWidth="1"/>
    <col min="13829" max="13829" width="13.25" style="233" bestFit="1" customWidth="1"/>
    <col min="13830" max="13830" width="12.125" style="233" customWidth="1"/>
    <col min="13831" max="13831" width="9.25" style="233" customWidth="1"/>
    <col min="13832" max="13832" width="8.875" style="233" customWidth="1"/>
    <col min="13833" max="13833" width="21.75" style="233" customWidth="1"/>
    <col min="13834" max="13834" width="13.75" style="233" customWidth="1"/>
    <col min="13835" max="13835" width="13.25" style="233" bestFit="1" customWidth="1"/>
    <col min="13836" max="13836" width="12.5" style="233" customWidth="1"/>
    <col min="13837" max="13837" width="9" style="233"/>
    <col min="13838" max="13838" width="14.25" style="233" bestFit="1" customWidth="1"/>
    <col min="13839" max="14081" width="9" style="233"/>
    <col min="14082" max="14082" width="9.625" style="233" customWidth="1"/>
    <col min="14083" max="14083" width="14" style="233" customWidth="1"/>
    <col min="14084" max="14084" width="13.25" style="233" customWidth="1"/>
    <col min="14085" max="14085" width="13.25" style="233" bestFit="1" customWidth="1"/>
    <col min="14086" max="14086" width="12.125" style="233" customWidth="1"/>
    <col min="14087" max="14087" width="9.25" style="233" customWidth="1"/>
    <col min="14088" max="14088" width="8.875" style="233" customWidth="1"/>
    <col min="14089" max="14089" width="21.75" style="233" customWidth="1"/>
    <col min="14090" max="14090" width="13.75" style="233" customWidth="1"/>
    <col min="14091" max="14091" width="13.25" style="233" bestFit="1" customWidth="1"/>
    <col min="14092" max="14092" width="12.5" style="233" customWidth="1"/>
    <col min="14093" max="14093" width="9" style="233"/>
    <col min="14094" max="14094" width="14.25" style="233" bestFit="1" customWidth="1"/>
    <col min="14095" max="14337" width="9" style="233"/>
    <col min="14338" max="14338" width="9.625" style="233" customWidth="1"/>
    <col min="14339" max="14339" width="14" style="233" customWidth="1"/>
    <col min="14340" max="14340" width="13.25" style="233" customWidth="1"/>
    <col min="14341" max="14341" width="13.25" style="233" bestFit="1" customWidth="1"/>
    <col min="14342" max="14342" width="12.125" style="233" customWidth="1"/>
    <col min="14343" max="14343" width="9.25" style="233" customWidth="1"/>
    <col min="14344" max="14344" width="8.875" style="233" customWidth="1"/>
    <col min="14345" max="14345" width="21.75" style="233" customWidth="1"/>
    <col min="14346" max="14346" width="13.75" style="233" customWidth="1"/>
    <col min="14347" max="14347" width="13.25" style="233" bestFit="1" customWidth="1"/>
    <col min="14348" max="14348" width="12.5" style="233" customWidth="1"/>
    <col min="14349" max="14349" width="9" style="233"/>
    <col min="14350" max="14350" width="14.25" style="233" bestFit="1" customWidth="1"/>
    <col min="14351" max="14593" width="9" style="233"/>
    <col min="14594" max="14594" width="9.625" style="233" customWidth="1"/>
    <col min="14595" max="14595" width="14" style="233" customWidth="1"/>
    <col min="14596" max="14596" width="13.25" style="233" customWidth="1"/>
    <col min="14597" max="14597" width="13.25" style="233" bestFit="1" customWidth="1"/>
    <col min="14598" max="14598" width="12.125" style="233" customWidth="1"/>
    <col min="14599" max="14599" width="9.25" style="233" customWidth="1"/>
    <col min="14600" max="14600" width="8.875" style="233" customWidth="1"/>
    <col min="14601" max="14601" width="21.75" style="233" customWidth="1"/>
    <col min="14602" max="14602" width="13.75" style="233" customWidth="1"/>
    <col min="14603" max="14603" width="13.25" style="233" bestFit="1" customWidth="1"/>
    <col min="14604" max="14604" width="12.5" style="233" customWidth="1"/>
    <col min="14605" max="14605" width="9" style="233"/>
    <col min="14606" max="14606" width="14.25" style="233" bestFit="1" customWidth="1"/>
    <col min="14607" max="14849" width="9" style="233"/>
    <col min="14850" max="14850" width="9.625" style="233" customWidth="1"/>
    <col min="14851" max="14851" width="14" style="233" customWidth="1"/>
    <col min="14852" max="14852" width="13.25" style="233" customWidth="1"/>
    <col min="14853" max="14853" width="13.25" style="233" bestFit="1" customWidth="1"/>
    <col min="14854" max="14854" width="12.125" style="233" customWidth="1"/>
    <col min="14855" max="14855" width="9.25" style="233" customWidth="1"/>
    <col min="14856" max="14856" width="8.875" style="233" customWidth="1"/>
    <col min="14857" max="14857" width="21.75" style="233" customWidth="1"/>
    <col min="14858" max="14858" width="13.75" style="233" customWidth="1"/>
    <col min="14859" max="14859" width="13.25" style="233" bestFit="1" customWidth="1"/>
    <col min="14860" max="14860" width="12.5" style="233" customWidth="1"/>
    <col min="14861" max="14861" width="9" style="233"/>
    <col min="14862" max="14862" width="14.25" style="233" bestFit="1" customWidth="1"/>
    <col min="14863" max="15105" width="9" style="233"/>
    <col min="15106" max="15106" width="9.625" style="233" customWidth="1"/>
    <col min="15107" max="15107" width="14" style="233" customWidth="1"/>
    <col min="15108" max="15108" width="13.25" style="233" customWidth="1"/>
    <col min="15109" max="15109" width="13.25" style="233" bestFit="1" customWidth="1"/>
    <col min="15110" max="15110" width="12.125" style="233" customWidth="1"/>
    <col min="15111" max="15111" width="9.25" style="233" customWidth="1"/>
    <col min="15112" max="15112" width="8.875" style="233" customWidth="1"/>
    <col min="15113" max="15113" width="21.75" style="233" customWidth="1"/>
    <col min="15114" max="15114" width="13.75" style="233" customWidth="1"/>
    <col min="15115" max="15115" width="13.25" style="233" bestFit="1" customWidth="1"/>
    <col min="15116" max="15116" width="12.5" style="233" customWidth="1"/>
    <col min="15117" max="15117" width="9" style="233"/>
    <col min="15118" max="15118" width="14.25" style="233" bestFit="1" customWidth="1"/>
    <col min="15119" max="15361" width="9" style="233"/>
    <col min="15362" max="15362" width="9.625" style="233" customWidth="1"/>
    <col min="15363" max="15363" width="14" style="233" customWidth="1"/>
    <col min="15364" max="15364" width="13.25" style="233" customWidth="1"/>
    <col min="15365" max="15365" width="13.25" style="233" bestFit="1" customWidth="1"/>
    <col min="15366" max="15366" width="12.125" style="233" customWidth="1"/>
    <col min="15367" max="15367" width="9.25" style="233" customWidth="1"/>
    <col min="15368" max="15368" width="8.875" style="233" customWidth="1"/>
    <col min="15369" max="15369" width="21.75" style="233" customWidth="1"/>
    <col min="15370" max="15370" width="13.75" style="233" customWidth="1"/>
    <col min="15371" max="15371" width="13.25" style="233" bestFit="1" customWidth="1"/>
    <col min="15372" max="15372" width="12.5" style="233" customWidth="1"/>
    <col min="15373" max="15373" width="9" style="233"/>
    <col min="15374" max="15374" width="14.25" style="233" bestFit="1" customWidth="1"/>
    <col min="15375" max="15617" width="9" style="233"/>
    <col min="15618" max="15618" width="9.625" style="233" customWidth="1"/>
    <col min="15619" max="15619" width="14" style="233" customWidth="1"/>
    <col min="15620" max="15620" width="13.25" style="233" customWidth="1"/>
    <col min="15621" max="15621" width="13.25" style="233" bestFit="1" customWidth="1"/>
    <col min="15622" max="15622" width="12.125" style="233" customWidth="1"/>
    <col min="15623" max="15623" width="9.25" style="233" customWidth="1"/>
    <col min="15624" max="15624" width="8.875" style="233" customWidth="1"/>
    <col min="15625" max="15625" width="21.75" style="233" customWidth="1"/>
    <col min="15626" max="15626" width="13.75" style="233" customWidth="1"/>
    <col min="15627" max="15627" width="13.25" style="233" bestFit="1" customWidth="1"/>
    <col min="15628" max="15628" width="12.5" style="233" customWidth="1"/>
    <col min="15629" max="15629" width="9" style="233"/>
    <col min="15630" max="15630" width="14.25" style="233" bestFit="1" customWidth="1"/>
    <col min="15631" max="15873" width="9" style="233"/>
    <col min="15874" max="15874" width="9.625" style="233" customWidth="1"/>
    <col min="15875" max="15875" width="14" style="233" customWidth="1"/>
    <col min="15876" max="15876" width="13.25" style="233" customWidth="1"/>
    <col min="15877" max="15877" width="13.25" style="233" bestFit="1" customWidth="1"/>
    <col min="15878" max="15878" width="12.125" style="233" customWidth="1"/>
    <col min="15879" max="15879" width="9.25" style="233" customWidth="1"/>
    <col min="15880" max="15880" width="8.875" style="233" customWidth="1"/>
    <col min="15881" max="15881" width="21.75" style="233" customWidth="1"/>
    <col min="15882" max="15882" width="13.75" style="233" customWidth="1"/>
    <col min="15883" max="15883" width="13.25" style="233" bestFit="1" customWidth="1"/>
    <col min="15884" max="15884" width="12.5" style="233" customWidth="1"/>
    <col min="15885" max="15885" width="9" style="233"/>
    <col min="15886" max="15886" width="14.25" style="233" bestFit="1" customWidth="1"/>
    <col min="15887" max="16129" width="9" style="233"/>
    <col min="16130" max="16130" width="9.625" style="233" customWidth="1"/>
    <col min="16131" max="16131" width="14" style="233" customWidth="1"/>
    <col min="16132" max="16132" width="13.25" style="233" customWidth="1"/>
    <col min="16133" max="16133" width="13.25" style="233" bestFit="1" customWidth="1"/>
    <col min="16134" max="16134" width="12.125" style="233" customWidth="1"/>
    <col min="16135" max="16135" width="9.25" style="233" customWidth="1"/>
    <col min="16136" max="16136" width="8.875" style="233" customWidth="1"/>
    <col min="16137" max="16137" width="21.75" style="233" customWidth="1"/>
    <col min="16138" max="16138" width="13.75" style="233" customWidth="1"/>
    <col min="16139" max="16139" width="13.25" style="233" bestFit="1" customWidth="1"/>
    <col min="16140" max="16140" width="12.5" style="233" customWidth="1"/>
    <col min="16141" max="16141" width="9" style="233"/>
    <col min="16142" max="16142" width="14.25" style="233" bestFit="1" customWidth="1"/>
    <col min="16143" max="16384" width="9" style="233"/>
  </cols>
  <sheetData>
    <row r="1" spans="1:14" s="173" customFormat="1" ht="18" customHeight="1" x14ac:dyDescent="0.3">
      <c r="A1" s="177" t="s">
        <v>136</v>
      </c>
      <c r="B1" s="178"/>
      <c r="C1" s="178"/>
      <c r="D1" s="177"/>
      <c r="E1" s="177"/>
      <c r="F1" s="178"/>
      <c r="G1" s="178"/>
      <c r="H1" s="178"/>
      <c r="I1" s="179"/>
      <c r="J1" s="177"/>
      <c r="K1" s="177"/>
      <c r="L1" s="178"/>
      <c r="M1" s="172"/>
      <c r="N1" s="172"/>
    </row>
    <row r="2" spans="1:14" s="173" customFormat="1" ht="20.25" x14ac:dyDescent="0.3">
      <c r="A2" s="222" t="s">
        <v>128</v>
      </c>
      <c r="B2" s="223"/>
      <c r="C2" s="224"/>
      <c r="D2" s="225"/>
      <c r="E2" s="225"/>
      <c r="F2" s="180"/>
      <c r="G2" s="223"/>
      <c r="H2" s="223"/>
      <c r="I2" s="224"/>
      <c r="J2" s="225"/>
      <c r="K2" s="225"/>
      <c r="M2" s="172"/>
      <c r="N2" s="172"/>
    </row>
    <row r="3" spans="1:14" s="173" customFormat="1" ht="21" thickBot="1" x14ac:dyDescent="0.35">
      <c r="A3" s="222"/>
      <c r="B3" s="223"/>
      <c r="C3" s="224"/>
      <c r="D3" s="225"/>
      <c r="E3" s="225"/>
      <c r="F3" s="180"/>
      <c r="G3" s="223"/>
      <c r="H3" s="223"/>
      <c r="I3" s="224"/>
      <c r="J3" s="225"/>
      <c r="K3" s="225"/>
      <c r="L3" s="181" t="s">
        <v>137</v>
      </c>
      <c r="M3" s="172"/>
      <c r="N3" s="172"/>
    </row>
    <row r="4" spans="1:14" ht="33" customHeight="1" x14ac:dyDescent="0.3">
      <c r="A4" s="226" t="s">
        <v>138</v>
      </c>
      <c r="B4" s="227" t="s">
        <v>139</v>
      </c>
      <c r="C4" s="227" t="s">
        <v>140</v>
      </c>
      <c r="D4" s="228" t="s">
        <v>141</v>
      </c>
      <c r="E4" s="229" t="s">
        <v>50</v>
      </c>
      <c r="F4" s="230" t="s">
        <v>142</v>
      </c>
      <c r="G4" s="231" t="s">
        <v>130</v>
      </c>
      <c r="H4" s="227" t="s">
        <v>12</v>
      </c>
      <c r="I4" s="227" t="s">
        <v>140</v>
      </c>
      <c r="J4" s="228" t="s">
        <v>129</v>
      </c>
      <c r="K4" s="229" t="s">
        <v>143</v>
      </c>
      <c r="L4" s="232" t="s">
        <v>11</v>
      </c>
      <c r="M4" s="131"/>
      <c r="N4" s="131"/>
    </row>
    <row r="5" spans="1:14" ht="23.1" customHeight="1" x14ac:dyDescent="0.3">
      <c r="A5" s="277" t="s">
        <v>144</v>
      </c>
      <c r="B5" s="278"/>
      <c r="C5" s="278"/>
      <c r="D5" s="234">
        <f>D6+D10+D17+D13</f>
        <v>2168868293</v>
      </c>
      <c r="E5" s="234">
        <f>E6+E10+E13+E17</f>
        <v>2599270228</v>
      </c>
      <c r="F5" s="235">
        <f t="shared" ref="F5:F19" si="0">E5-D5</f>
        <v>430401935</v>
      </c>
      <c r="G5" s="279" t="s">
        <v>144</v>
      </c>
      <c r="H5" s="278"/>
      <c r="I5" s="278"/>
      <c r="J5" s="236">
        <f>J6+J9+J30</f>
        <v>2168868293</v>
      </c>
      <c r="K5" s="236">
        <f>K6+K9+K30</f>
        <v>2599270228</v>
      </c>
      <c r="L5" s="237">
        <f t="shared" ref="L5:L32" si="1">K5-J5</f>
        <v>430401935</v>
      </c>
      <c r="M5" s="131"/>
      <c r="N5" s="174"/>
    </row>
    <row r="6" spans="1:14" ht="23.1" customHeight="1" x14ac:dyDescent="0.3">
      <c r="A6" s="238" t="s">
        <v>4</v>
      </c>
      <c r="B6" s="239"/>
      <c r="C6" s="240"/>
      <c r="D6" s="234">
        <f>D7</f>
        <v>1557888000</v>
      </c>
      <c r="E6" s="234">
        <f>E7</f>
        <v>1823836862</v>
      </c>
      <c r="F6" s="241">
        <f t="shared" si="0"/>
        <v>265948862</v>
      </c>
      <c r="G6" s="242" t="s">
        <v>13</v>
      </c>
      <c r="H6" s="239"/>
      <c r="I6" s="243"/>
      <c r="J6" s="236">
        <f>J7</f>
        <v>17599860</v>
      </c>
      <c r="K6" s="236">
        <f>K7</f>
        <v>17280000</v>
      </c>
      <c r="L6" s="244">
        <f t="shared" si="1"/>
        <v>-319860</v>
      </c>
      <c r="M6" s="131"/>
      <c r="N6" s="174"/>
    </row>
    <row r="7" spans="1:14" ht="23.1" customHeight="1" x14ac:dyDescent="0.3">
      <c r="A7" s="182"/>
      <c r="B7" s="245" t="s">
        <v>4</v>
      </c>
      <c r="C7" s="240"/>
      <c r="D7" s="234">
        <f>D8+D9</f>
        <v>1557888000</v>
      </c>
      <c r="E7" s="234">
        <f>E8+E9</f>
        <v>1823836862</v>
      </c>
      <c r="F7" s="241">
        <f t="shared" si="0"/>
        <v>265948862</v>
      </c>
      <c r="G7" s="183"/>
      <c r="H7" s="246" t="s">
        <v>14</v>
      </c>
      <c r="I7" s="247"/>
      <c r="J7" s="234">
        <f>J8</f>
        <v>17599860</v>
      </c>
      <c r="K7" s="234">
        <f>K8</f>
        <v>17280000</v>
      </c>
      <c r="L7" s="244">
        <f t="shared" si="1"/>
        <v>-319860</v>
      </c>
      <c r="M7" s="131"/>
      <c r="N7" s="174"/>
    </row>
    <row r="8" spans="1:14" ht="23.1" customHeight="1" x14ac:dyDescent="0.3">
      <c r="A8" s="184"/>
      <c r="B8" s="280"/>
      <c r="C8" s="16" t="s">
        <v>15</v>
      </c>
      <c r="D8" s="17">
        <f>'[1]세입 (2)'!D7</f>
        <v>1519334000</v>
      </c>
      <c r="E8" s="17">
        <f>'[1]세입 (2)'!E7</f>
        <v>1818958000</v>
      </c>
      <c r="F8" s="133">
        <f t="shared" si="0"/>
        <v>299624000</v>
      </c>
      <c r="G8" s="185"/>
      <c r="H8" s="186"/>
      <c r="I8" s="248" t="s">
        <v>145</v>
      </c>
      <c r="J8" s="249">
        <f>'[1]세출 (2)'!D7</f>
        <v>17599860</v>
      </c>
      <c r="K8" s="250">
        <f>'[1]세출 (2)'!E7</f>
        <v>17280000</v>
      </c>
      <c r="L8" s="244">
        <f t="shared" si="1"/>
        <v>-319860</v>
      </c>
      <c r="M8" s="131"/>
      <c r="N8" s="174"/>
    </row>
    <row r="9" spans="1:14" ht="23.1" customHeight="1" x14ac:dyDescent="0.3">
      <c r="A9" s="187"/>
      <c r="B9" s="281"/>
      <c r="C9" s="175" t="s">
        <v>146</v>
      </c>
      <c r="D9" s="17">
        <v>38554000</v>
      </c>
      <c r="E9" s="17">
        <f>'[1]세입 (2)'!E15</f>
        <v>4878862</v>
      </c>
      <c r="F9" s="133">
        <f t="shared" si="0"/>
        <v>-33675138</v>
      </c>
      <c r="G9" s="242" t="s">
        <v>147</v>
      </c>
      <c r="H9" s="239"/>
      <c r="I9" s="243"/>
      <c r="J9" s="236">
        <f>J10+J18+J21+J25</f>
        <v>1914650139</v>
      </c>
      <c r="K9" s="236">
        <f>K10+K18+K21+K25</f>
        <v>2580911661</v>
      </c>
      <c r="L9" s="244">
        <f t="shared" si="1"/>
        <v>666261522</v>
      </c>
      <c r="M9" s="131"/>
      <c r="N9" s="131"/>
    </row>
    <row r="10" spans="1:14" ht="23.1" customHeight="1" x14ac:dyDescent="0.3">
      <c r="A10" s="238" t="s">
        <v>148</v>
      </c>
      <c r="B10" s="239"/>
      <c r="C10" s="240"/>
      <c r="D10" s="234">
        <f>D11</f>
        <v>595602432</v>
      </c>
      <c r="E10" s="234">
        <f>E11</f>
        <v>770747904</v>
      </c>
      <c r="F10" s="241">
        <f t="shared" si="0"/>
        <v>175145472</v>
      </c>
      <c r="G10" s="188"/>
      <c r="H10" s="186" t="s">
        <v>149</v>
      </c>
      <c r="I10" s="248"/>
      <c r="J10" s="236">
        <f>J11+J12+J14+J15+J16+J17+J13</f>
        <v>1649458172</v>
      </c>
      <c r="K10" s="236">
        <f>SUM(K11:K17)</f>
        <v>2306835804</v>
      </c>
      <c r="L10" s="244">
        <f t="shared" si="1"/>
        <v>657377632</v>
      </c>
      <c r="M10" s="131"/>
      <c r="N10" s="174"/>
    </row>
    <row r="11" spans="1:14" ht="23.1" customHeight="1" x14ac:dyDescent="0.3">
      <c r="A11" s="184"/>
      <c r="B11" s="245" t="s">
        <v>148</v>
      </c>
      <c r="C11" s="240"/>
      <c r="D11" s="234">
        <f>D12</f>
        <v>595602432</v>
      </c>
      <c r="E11" s="234">
        <f>E12</f>
        <v>770747904</v>
      </c>
      <c r="F11" s="241">
        <f t="shared" si="0"/>
        <v>175145472</v>
      </c>
      <c r="G11" s="188"/>
      <c r="H11" s="186"/>
      <c r="I11" s="248" t="s">
        <v>150</v>
      </c>
      <c r="J11" s="234">
        <f>'[1]세출 (2)'!D11</f>
        <v>1077449632</v>
      </c>
      <c r="K11" s="234">
        <f>'[1]세출 (2)'!E11</f>
        <v>1479991104</v>
      </c>
      <c r="L11" s="244">
        <f t="shared" si="1"/>
        <v>402541472</v>
      </c>
      <c r="M11" s="131"/>
      <c r="N11" s="131"/>
    </row>
    <row r="12" spans="1:14" ht="23.1" customHeight="1" x14ac:dyDescent="0.3">
      <c r="A12" s="184"/>
      <c r="B12" s="189"/>
      <c r="C12" s="16" t="s">
        <v>148</v>
      </c>
      <c r="D12" s="17">
        <f>'[1]세입 (2)'!D18</f>
        <v>595602432</v>
      </c>
      <c r="E12" s="17">
        <f>'[1]세입 (2)'!E18</f>
        <v>770747904</v>
      </c>
      <c r="F12" s="133">
        <f t="shared" si="0"/>
        <v>175145472</v>
      </c>
      <c r="G12" s="251"/>
      <c r="H12" s="252"/>
      <c r="I12" s="248" t="s">
        <v>145</v>
      </c>
      <c r="J12" s="234">
        <f>'[1]세출 (2)'!D27</f>
        <v>330189600</v>
      </c>
      <c r="K12" s="234">
        <f>'[1]세출 (2)'!E27</f>
        <v>357400000</v>
      </c>
      <c r="L12" s="244">
        <f t="shared" si="1"/>
        <v>27210400</v>
      </c>
      <c r="M12" s="131"/>
      <c r="N12" s="131"/>
    </row>
    <row r="13" spans="1:14" ht="23.1" customHeight="1" x14ac:dyDescent="0.3">
      <c r="A13" s="238" t="s">
        <v>151</v>
      </c>
      <c r="B13" s="239"/>
      <c r="C13" s="240"/>
      <c r="D13" s="234">
        <f>D14</f>
        <v>2109600</v>
      </c>
      <c r="E13" s="234">
        <f>E14</f>
        <v>1076600</v>
      </c>
      <c r="F13" s="241">
        <f t="shared" si="0"/>
        <v>-1033000</v>
      </c>
      <c r="G13" s="251"/>
      <c r="H13" s="252"/>
      <c r="I13" s="248" t="s">
        <v>152</v>
      </c>
      <c r="J13" s="234">
        <f>'[1]세출 (2)'!D42</f>
        <v>43073840</v>
      </c>
      <c r="K13" s="234">
        <f>'[1]세출 (2)'!E42</f>
        <v>85077720</v>
      </c>
      <c r="L13" s="244">
        <f t="shared" si="1"/>
        <v>42003880</v>
      </c>
      <c r="M13" s="131"/>
      <c r="N13" s="131"/>
    </row>
    <row r="14" spans="1:14" ht="23.1" customHeight="1" x14ac:dyDescent="0.3">
      <c r="A14" s="182"/>
      <c r="B14" s="245" t="s">
        <v>153</v>
      </c>
      <c r="C14" s="240"/>
      <c r="D14" s="234">
        <f>D15+D16</f>
        <v>2109600</v>
      </c>
      <c r="E14" s="234">
        <f>E15+E16</f>
        <v>1076600</v>
      </c>
      <c r="F14" s="241">
        <f t="shared" si="0"/>
        <v>-1033000</v>
      </c>
      <c r="G14" s="251"/>
      <c r="H14" s="252"/>
      <c r="I14" s="248" t="s">
        <v>131</v>
      </c>
      <c r="J14" s="234">
        <f>'[1]세출 (2)'!D47</f>
        <v>80351400</v>
      </c>
      <c r="K14" s="234">
        <f>'[1]세출 (2)'!E47</f>
        <v>138000000</v>
      </c>
      <c r="L14" s="244">
        <f t="shared" si="1"/>
        <v>57648600</v>
      </c>
      <c r="M14" s="131"/>
      <c r="N14" s="174"/>
    </row>
    <row r="15" spans="1:14" ht="23.1" customHeight="1" x14ac:dyDescent="0.3">
      <c r="A15" s="184"/>
      <c r="B15" s="190"/>
      <c r="C15" s="253" t="s">
        <v>154</v>
      </c>
      <c r="D15" s="234">
        <f>'[1]세입 (2)'!D24</f>
        <v>109600</v>
      </c>
      <c r="E15" s="234">
        <f>'[1]세입 (2)'!E24</f>
        <v>76600</v>
      </c>
      <c r="F15" s="241">
        <f t="shared" si="0"/>
        <v>-33000</v>
      </c>
      <c r="G15" s="251"/>
      <c r="H15" s="252"/>
      <c r="I15" s="248" t="s">
        <v>132</v>
      </c>
      <c r="J15" s="234">
        <f>'[1]세출 (2)'!D51</f>
        <v>75999700</v>
      </c>
      <c r="K15" s="234">
        <f>'[1]세출 (2)'!E51</f>
        <v>103826980</v>
      </c>
      <c r="L15" s="244">
        <f t="shared" si="1"/>
        <v>27827280</v>
      </c>
      <c r="M15" s="131"/>
      <c r="N15" s="131"/>
    </row>
    <row r="16" spans="1:14" ht="23.1" customHeight="1" x14ac:dyDescent="0.3">
      <c r="A16" s="191"/>
      <c r="B16" s="192"/>
      <c r="C16" s="253" t="s">
        <v>19</v>
      </c>
      <c r="D16" s="234">
        <f>'[1]세입 (2)'!D31</f>
        <v>2000000</v>
      </c>
      <c r="E16" s="234">
        <f>'[1]세입 (2)'!E31</f>
        <v>1000000</v>
      </c>
      <c r="F16" s="241">
        <f t="shared" si="0"/>
        <v>-1000000</v>
      </c>
      <c r="G16" s="251"/>
      <c r="H16" s="252"/>
      <c r="I16" s="248" t="s">
        <v>133</v>
      </c>
      <c r="J16" s="234">
        <f>'[1]세출 (2)'!D55</f>
        <v>37154000</v>
      </c>
      <c r="K16" s="234">
        <f>'[1]세출 (2)'!E55</f>
        <v>137300000</v>
      </c>
      <c r="L16" s="244">
        <f t="shared" si="1"/>
        <v>100146000</v>
      </c>
      <c r="M16" s="131"/>
      <c r="N16" s="174"/>
    </row>
    <row r="17" spans="1:14" ht="23.1" customHeight="1" x14ac:dyDescent="0.3">
      <c r="A17" s="238" t="s">
        <v>155</v>
      </c>
      <c r="B17" s="239"/>
      <c r="C17" s="240"/>
      <c r="D17" s="234">
        <f>D18</f>
        <v>13268261</v>
      </c>
      <c r="E17" s="234">
        <f>E18</f>
        <v>3608862</v>
      </c>
      <c r="F17" s="241">
        <f t="shared" si="0"/>
        <v>-9659399</v>
      </c>
      <c r="G17" s="188"/>
      <c r="H17" s="193"/>
      <c r="I17" s="248" t="s">
        <v>156</v>
      </c>
      <c r="J17" s="234">
        <f>'[1]세출 (2)'!D65</f>
        <v>5240000</v>
      </c>
      <c r="K17" s="234">
        <f>'[1]세출 (2)'!E65</f>
        <v>5240000</v>
      </c>
      <c r="L17" s="244">
        <f t="shared" si="1"/>
        <v>0</v>
      </c>
      <c r="M17" s="131"/>
      <c r="N17" s="131"/>
    </row>
    <row r="18" spans="1:14" ht="23.1" customHeight="1" x14ac:dyDescent="0.3">
      <c r="A18" s="182"/>
      <c r="B18" s="245" t="s">
        <v>21</v>
      </c>
      <c r="C18" s="240"/>
      <c r="D18" s="234">
        <f>SUM(D19)</f>
        <v>13268261</v>
      </c>
      <c r="E18" s="234">
        <f>SUM(E19)</f>
        <v>3608862</v>
      </c>
      <c r="F18" s="241">
        <f t="shared" si="0"/>
        <v>-9659399</v>
      </c>
      <c r="G18" s="188"/>
      <c r="H18" s="186" t="s">
        <v>134</v>
      </c>
      <c r="I18" s="248"/>
      <c r="J18" s="234">
        <f>J19+J20</f>
        <v>180813967</v>
      </c>
      <c r="K18" s="234">
        <f>K19+K20</f>
        <v>202197857</v>
      </c>
      <c r="L18" s="244">
        <f t="shared" si="1"/>
        <v>21383890</v>
      </c>
      <c r="M18" s="131"/>
      <c r="N18" s="174"/>
    </row>
    <row r="19" spans="1:14" ht="23.1" customHeight="1" x14ac:dyDescent="0.3">
      <c r="A19" s="194"/>
      <c r="B19" s="195"/>
      <c r="C19" s="254" t="s">
        <v>157</v>
      </c>
      <c r="D19" s="255">
        <f>'[1]세입 (2)'!D35</f>
        <v>13268261</v>
      </c>
      <c r="E19" s="255">
        <f>'[1]세입 (2)'!E35</f>
        <v>3608862</v>
      </c>
      <c r="F19" s="256">
        <f t="shared" si="0"/>
        <v>-9659399</v>
      </c>
      <c r="G19" s="188"/>
      <c r="H19" s="196"/>
      <c r="I19" s="248" t="s">
        <v>158</v>
      </c>
      <c r="J19" s="234">
        <f>'[1]세출 (2)'!D71</f>
        <v>139583870</v>
      </c>
      <c r="K19" s="234">
        <f>'[1]세출 (2)'!E71</f>
        <v>168300752</v>
      </c>
      <c r="L19" s="244">
        <f t="shared" si="1"/>
        <v>28716882</v>
      </c>
      <c r="M19" s="131"/>
      <c r="N19" s="131"/>
    </row>
    <row r="20" spans="1:14" ht="23.1" customHeight="1" x14ac:dyDescent="0.3">
      <c r="A20" s="197"/>
      <c r="B20" s="198"/>
      <c r="C20" s="200"/>
      <c r="D20" s="257"/>
      <c r="E20" s="257"/>
      <c r="F20" s="258"/>
      <c r="G20" s="188"/>
      <c r="H20" s="196"/>
      <c r="I20" s="248" t="s">
        <v>135</v>
      </c>
      <c r="J20" s="17">
        <f>'[1]세출 (2)'!D114</f>
        <v>41230097</v>
      </c>
      <c r="K20" s="17">
        <f>'[1]세출 (2)'!E114</f>
        <v>33897105</v>
      </c>
      <c r="L20" s="244">
        <f t="shared" si="1"/>
        <v>-7332992</v>
      </c>
      <c r="M20" s="131"/>
      <c r="N20" s="131"/>
    </row>
    <row r="21" spans="1:14" ht="23.1" customHeight="1" x14ac:dyDescent="0.3">
      <c r="A21" s="197"/>
      <c r="B21" s="198"/>
      <c r="C21" s="198"/>
      <c r="D21" s="199"/>
      <c r="E21" s="199"/>
      <c r="F21" s="200"/>
      <c r="G21" s="188"/>
      <c r="H21" s="186" t="s">
        <v>159</v>
      </c>
      <c r="I21" s="248"/>
      <c r="J21" s="234">
        <f>J22+J23+J24</f>
        <v>75578000</v>
      </c>
      <c r="K21" s="234">
        <f>K22+K23+K24</f>
        <v>71878000</v>
      </c>
      <c r="L21" s="244">
        <f t="shared" si="1"/>
        <v>-3700000</v>
      </c>
      <c r="M21" s="131"/>
      <c r="N21" s="131"/>
    </row>
    <row r="22" spans="1:14" ht="27.75" customHeight="1" x14ac:dyDescent="0.3">
      <c r="A22" s="197"/>
      <c r="B22" s="198"/>
      <c r="C22" s="198"/>
      <c r="D22" s="199"/>
      <c r="E22" s="199"/>
      <c r="F22" s="200"/>
      <c r="G22" s="188"/>
      <c r="H22" s="186"/>
      <c r="I22" s="259" t="s">
        <v>160</v>
      </c>
      <c r="J22" s="249">
        <f>'[1]세출 (2)'!D143</f>
        <v>38278000</v>
      </c>
      <c r="K22" s="250">
        <f>'[1]세출 (2)'!E143</f>
        <v>38278000</v>
      </c>
      <c r="L22" s="244">
        <f t="shared" si="1"/>
        <v>0</v>
      </c>
      <c r="M22" s="131"/>
      <c r="N22" s="131"/>
    </row>
    <row r="23" spans="1:14" ht="23.1" customHeight="1" x14ac:dyDescent="0.3">
      <c r="A23" s="201"/>
      <c r="B23" s="202"/>
      <c r="C23" s="202"/>
      <c r="D23" s="203"/>
      <c r="E23" s="203"/>
      <c r="F23" s="204"/>
      <c r="G23" s="188"/>
      <c r="H23" s="196"/>
      <c r="I23" s="260" t="s">
        <v>161</v>
      </c>
      <c r="J23" s="249">
        <f>'[1]세출 (2)'!D145</f>
        <v>33600000</v>
      </c>
      <c r="K23" s="250">
        <f>'[1]세출 (2)'!E145</f>
        <v>33600000</v>
      </c>
      <c r="L23" s="244">
        <f t="shared" si="1"/>
        <v>0</v>
      </c>
      <c r="M23" s="131"/>
      <c r="N23" s="131"/>
    </row>
    <row r="24" spans="1:14" ht="23.1" customHeight="1" x14ac:dyDescent="0.3">
      <c r="A24" s="197"/>
      <c r="B24" s="198"/>
      <c r="C24" s="198"/>
      <c r="D24" s="199"/>
      <c r="E24" s="199"/>
      <c r="F24" s="200"/>
      <c r="G24" s="188"/>
      <c r="H24" s="196"/>
      <c r="I24" s="260" t="s">
        <v>162</v>
      </c>
      <c r="J24" s="249">
        <f>'[1]세출 (2)'!D147</f>
        <v>3700000</v>
      </c>
      <c r="K24" s="250">
        <f>'[1]세출 (2)'!E147</f>
        <v>0</v>
      </c>
      <c r="L24" s="244"/>
      <c r="M24" s="131"/>
      <c r="N24" s="131"/>
    </row>
    <row r="25" spans="1:14" ht="23.1" customHeight="1" x14ac:dyDescent="0.3">
      <c r="A25" s="197"/>
      <c r="B25" s="198"/>
      <c r="C25" s="198"/>
      <c r="D25" s="199"/>
      <c r="E25" s="199"/>
      <c r="F25" s="200"/>
      <c r="G25" s="205"/>
      <c r="H25" s="186" t="s">
        <v>163</v>
      </c>
      <c r="I25" s="248"/>
      <c r="J25" s="234">
        <f>J26+J27+J28+J29</f>
        <v>8800000</v>
      </c>
      <c r="K25" s="234">
        <f>K26+K27+K2+K28+K29</f>
        <v>0</v>
      </c>
      <c r="L25" s="244">
        <f t="shared" si="1"/>
        <v>-8800000</v>
      </c>
      <c r="M25" s="131"/>
      <c r="N25" s="131"/>
    </row>
    <row r="26" spans="1:14" ht="23.1" customHeight="1" x14ac:dyDescent="0.3">
      <c r="A26" s="197"/>
      <c r="B26" s="198"/>
      <c r="C26" s="198"/>
      <c r="D26" s="199"/>
      <c r="E26" s="199"/>
      <c r="F26" s="200"/>
      <c r="G26" s="205"/>
      <c r="H26" s="206"/>
      <c r="I26" s="259" t="s">
        <v>164</v>
      </c>
      <c r="J26" s="261">
        <f>'[1]세출 (2)'!D150</f>
        <v>800000</v>
      </c>
      <c r="K26" s="250">
        <f>'[1]세출 (2)'!E150</f>
        <v>0</v>
      </c>
      <c r="L26" s="244">
        <f t="shared" si="1"/>
        <v>-800000</v>
      </c>
      <c r="M26" s="131"/>
      <c r="N26" s="131"/>
    </row>
    <row r="27" spans="1:14" ht="23.1" customHeight="1" x14ac:dyDescent="0.3">
      <c r="A27" s="197"/>
      <c r="B27" s="198"/>
      <c r="C27" s="198"/>
      <c r="D27" s="199"/>
      <c r="E27" s="199"/>
      <c r="F27" s="200"/>
      <c r="G27" s="205"/>
      <c r="H27" s="206"/>
      <c r="I27" s="259" t="s">
        <v>165</v>
      </c>
      <c r="J27" s="261">
        <f>'[1]세출 (2)'!D152</f>
        <v>4000000</v>
      </c>
      <c r="K27" s="250">
        <f>'[1]세출 (2)'!E152</f>
        <v>0</v>
      </c>
      <c r="L27" s="244">
        <f t="shared" si="1"/>
        <v>-4000000</v>
      </c>
      <c r="M27" s="131"/>
      <c r="N27" s="131"/>
    </row>
    <row r="28" spans="1:14" ht="23.1" customHeight="1" x14ac:dyDescent="0.3">
      <c r="A28" s="197"/>
      <c r="B28" s="198"/>
      <c r="C28" s="198"/>
      <c r="D28" s="199"/>
      <c r="E28" s="199"/>
      <c r="F28" s="200"/>
      <c r="G28" s="205"/>
      <c r="H28" s="189"/>
      <c r="I28" s="259" t="s">
        <v>166</v>
      </c>
      <c r="J28" s="261">
        <f>'[1]세출 (2)'!D154</f>
        <v>0</v>
      </c>
      <c r="K28" s="250">
        <f>'[1]세출 (2)'!E154</f>
        <v>0</v>
      </c>
      <c r="L28" s="244">
        <f t="shared" si="1"/>
        <v>0</v>
      </c>
      <c r="M28" s="131"/>
      <c r="N28" s="131"/>
    </row>
    <row r="29" spans="1:14" ht="23.1" customHeight="1" x14ac:dyDescent="0.3">
      <c r="A29" s="197"/>
      <c r="B29" s="198"/>
      <c r="C29" s="198"/>
      <c r="D29" s="199"/>
      <c r="E29" s="199"/>
      <c r="F29" s="200"/>
      <c r="G29" s="205"/>
      <c r="H29" s="192"/>
      <c r="I29" s="259" t="s">
        <v>167</v>
      </c>
      <c r="J29" s="261">
        <f>'[1]세출 (2)'!D156</f>
        <v>4000000</v>
      </c>
      <c r="K29" s="250">
        <f>'[1]세출 (2)'!E156</f>
        <v>0</v>
      </c>
      <c r="L29" s="244">
        <f>K29-J29</f>
        <v>-4000000</v>
      </c>
      <c r="M29" s="131"/>
      <c r="N29" s="131"/>
    </row>
    <row r="30" spans="1:14" ht="23.1" customHeight="1" x14ac:dyDescent="0.3">
      <c r="A30" s="201"/>
      <c r="B30" s="202"/>
      <c r="C30" s="202"/>
      <c r="D30" s="203"/>
      <c r="E30" s="203"/>
      <c r="F30" s="204"/>
      <c r="G30" s="242" t="s">
        <v>168</v>
      </c>
      <c r="H30" s="239"/>
      <c r="I30" s="243"/>
      <c r="J30" s="234">
        <f>J31</f>
        <v>236618294</v>
      </c>
      <c r="K30" s="234">
        <f>K31</f>
        <v>1078567</v>
      </c>
      <c r="L30" s="244">
        <f t="shared" si="1"/>
        <v>-235539727</v>
      </c>
      <c r="M30" s="204"/>
      <c r="N30" s="204"/>
    </row>
    <row r="31" spans="1:14" ht="23.1" customHeight="1" x14ac:dyDescent="0.3">
      <c r="A31" s="201"/>
      <c r="B31" s="202"/>
      <c r="C31" s="202"/>
      <c r="D31" s="207"/>
      <c r="E31" s="207"/>
      <c r="F31" s="204"/>
      <c r="G31" s="183"/>
      <c r="H31" s="262" t="s">
        <v>168</v>
      </c>
      <c r="I31" s="248"/>
      <c r="J31" s="234">
        <f>J32</f>
        <v>236618294</v>
      </c>
      <c r="K31" s="234">
        <f>SUM(K32:K32)</f>
        <v>1078567</v>
      </c>
      <c r="L31" s="244">
        <f t="shared" si="1"/>
        <v>-235539727</v>
      </c>
      <c r="M31" s="204"/>
      <c r="N31" s="204"/>
    </row>
    <row r="32" spans="1:14" ht="23.1" customHeight="1" thickBot="1" x14ac:dyDescent="0.35">
      <c r="A32" s="208"/>
      <c r="B32" s="209"/>
      <c r="C32" s="209"/>
      <c r="D32" s="210"/>
      <c r="E32" s="210"/>
      <c r="F32" s="211"/>
      <c r="G32" s="212"/>
      <c r="H32" s="213"/>
      <c r="I32" s="263" t="s">
        <v>169</v>
      </c>
      <c r="J32" s="264">
        <f>'[1]세출 (2)'!D160</f>
        <v>236618294</v>
      </c>
      <c r="K32" s="264">
        <f>'[1]세출 (2)'!E160</f>
        <v>1078567</v>
      </c>
      <c r="L32" s="265">
        <f t="shared" si="1"/>
        <v>-235539727</v>
      </c>
      <c r="M32" s="204"/>
      <c r="N32" s="204"/>
    </row>
    <row r="33" spans="1:14" ht="23.1" customHeight="1" x14ac:dyDescent="0.3">
      <c r="A33" s="214"/>
      <c r="B33" s="214"/>
      <c r="C33" s="214"/>
      <c r="D33" s="207"/>
      <c r="E33" s="207"/>
      <c r="F33" s="215"/>
      <c r="G33" s="198"/>
      <c r="H33" s="216"/>
      <c r="I33" s="266"/>
      <c r="J33" s="257"/>
      <c r="K33" s="257"/>
      <c r="L33" s="258"/>
      <c r="M33" s="215"/>
      <c r="N33" s="215"/>
    </row>
    <row r="34" spans="1:14" ht="23.1" customHeight="1" x14ac:dyDescent="0.3">
      <c r="A34" s="214"/>
      <c r="B34" s="214"/>
      <c r="C34" s="214"/>
      <c r="D34" s="207"/>
      <c r="E34" s="207"/>
      <c r="F34" s="215"/>
      <c r="G34" s="204"/>
      <c r="H34" s="204"/>
      <c r="I34" s="204"/>
      <c r="J34" s="217"/>
      <c r="K34" s="217"/>
      <c r="L34" s="204"/>
      <c r="M34" s="215"/>
      <c r="N34" s="215"/>
    </row>
    <row r="35" spans="1:14" ht="23.1" customHeight="1" x14ac:dyDescent="0.3">
      <c r="A35" s="214"/>
      <c r="B35" s="214"/>
      <c r="C35" s="214"/>
      <c r="D35" s="207"/>
      <c r="E35" s="207"/>
      <c r="F35" s="215"/>
      <c r="G35" s="204"/>
      <c r="H35" s="204"/>
      <c r="I35" s="204"/>
      <c r="J35" s="217"/>
      <c r="K35" s="217"/>
      <c r="L35" s="204"/>
      <c r="M35" s="215"/>
      <c r="N35" s="215"/>
    </row>
    <row r="36" spans="1:14" x14ac:dyDescent="0.3">
      <c r="A36" s="214"/>
      <c r="B36" s="214"/>
      <c r="C36" s="214"/>
      <c r="D36" s="207"/>
      <c r="E36" s="207"/>
      <c r="F36" s="215"/>
      <c r="G36" s="215"/>
      <c r="H36" s="215"/>
      <c r="I36" s="215"/>
      <c r="J36" s="218"/>
      <c r="K36" s="218"/>
      <c r="L36" s="215"/>
      <c r="M36" s="215"/>
      <c r="N36" s="215"/>
    </row>
    <row r="37" spans="1:14" x14ac:dyDescent="0.3">
      <c r="A37" s="214"/>
      <c r="B37" s="214"/>
      <c r="C37" s="214"/>
      <c r="D37" s="207"/>
      <c r="E37" s="207"/>
      <c r="F37" s="215"/>
      <c r="G37" s="215"/>
      <c r="H37" s="215"/>
      <c r="I37" s="215"/>
      <c r="J37" s="218"/>
      <c r="K37" s="218"/>
      <c r="L37" s="215"/>
      <c r="M37" s="215"/>
      <c r="N37" s="215"/>
    </row>
    <row r="38" spans="1:14" x14ac:dyDescent="0.3">
      <c r="A38" s="214"/>
      <c r="B38" s="214"/>
      <c r="C38" s="214"/>
      <c r="D38" s="207"/>
      <c r="E38" s="207"/>
      <c r="F38" s="215"/>
      <c r="G38" s="215"/>
      <c r="H38" s="215"/>
      <c r="I38" s="215"/>
      <c r="J38" s="218"/>
      <c r="K38" s="218"/>
      <c r="L38" s="215"/>
      <c r="M38" s="215"/>
      <c r="N38" s="215"/>
    </row>
    <row r="39" spans="1:14" x14ac:dyDescent="0.3">
      <c r="A39" s="214"/>
      <c r="B39" s="214"/>
      <c r="C39" s="214"/>
      <c r="D39" s="207"/>
      <c r="E39" s="207"/>
      <c r="F39" s="215"/>
      <c r="G39" s="215"/>
      <c r="H39" s="215"/>
      <c r="I39" s="215"/>
      <c r="J39" s="218"/>
      <c r="K39" s="218"/>
      <c r="L39" s="215"/>
      <c r="M39" s="215"/>
      <c r="N39" s="215"/>
    </row>
    <row r="40" spans="1:14" x14ac:dyDescent="0.3">
      <c r="A40" s="214"/>
      <c r="B40" s="214"/>
      <c r="C40" s="214"/>
      <c r="D40" s="207"/>
      <c r="E40" s="207"/>
      <c r="F40" s="215"/>
      <c r="G40" s="215"/>
      <c r="H40" s="215"/>
      <c r="I40" s="215"/>
      <c r="J40" s="218"/>
      <c r="K40" s="218"/>
      <c r="L40" s="215"/>
      <c r="M40" s="215"/>
      <c r="N40" s="215"/>
    </row>
    <row r="41" spans="1:14" x14ac:dyDescent="0.3">
      <c r="A41" s="214"/>
      <c r="B41" s="214"/>
      <c r="C41" s="214"/>
      <c r="D41" s="219"/>
      <c r="E41" s="219"/>
      <c r="F41" s="215"/>
      <c r="G41" s="215"/>
      <c r="H41" s="215"/>
      <c r="I41" s="215"/>
      <c r="J41" s="218"/>
      <c r="K41" s="218"/>
      <c r="L41" s="215"/>
      <c r="M41" s="215"/>
      <c r="N41" s="215"/>
    </row>
    <row r="42" spans="1:14" x14ac:dyDescent="0.3">
      <c r="A42" s="214"/>
      <c r="B42" s="214"/>
      <c r="C42" s="214"/>
      <c r="D42" s="219"/>
      <c r="E42" s="219"/>
      <c r="F42" s="215"/>
      <c r="G42" s="215"/>
      <c r="H42" s="215"/>
      <c r="I42" s="215"/>
      <c r="J42" s="218"/>
      <c r="K42" s="218"/>
      <c r="L42" s="215"/>
      <c r="M42" s="215"/>
      <c r="N42" s="215"/>
    </row>
    <row r="43" spans="1:14" x14ac:dyDescent="0.3">
      <c r="A43" s="214"/>
      <c r="B43" s="214"/>
      <c r="C43" s="214"/>
      <c r="D43" s="220"/>
      <c r="E43" s="220"/>
      <c r="F43" s="215"/>
      <c r="G43" s="215"/>
      <c r="H43" s="215"/>
      <c r="I43" s="215"/>
      <c r="J43" s="218"/>
      <c r="K43" s="218"/>
      <c r="L43" s="215"/>
      <c r="M43" s="215"/>
      <c r="N43" s="215"/>
    </row>
    <row r="44" spans="1:14" x14ac:dyDescent="0.3">
      <c r="A44" s="214"/>
      <c r="B44" s="214"/>
      <c r="C44" s="214"/>
      <c r="D44" s="220"/>
      <c r="E44" s="220"/>
      <c r="F44" s="215"/>
      <c r="G44" s="215"/>
      <c r="H44" s="215"/>
      <c r="I44" s="215"/>
      <c r="J44" s="218"/>
      <c r="K44" s="218"/>
      <c r="L44" s="215"/>
      <c r="M44" s="215"/>
      <c r="N44" s="215"/>
    </row>
    <row r="45" spans="1:14" x14ac:dyDescent="0.3">
      <c r="A45" s="214"/>
      <c r="B45" s="214"/>
      <c r="C45" s="215"/>
      <c r="D45" s="220"/>
      <c r="E45" s="220"/>
      <c r="F45" s="215"/>
      <c r="G45" s="215"/>
      <c r="H45" s="215"/>
      <c r="I45" s="215"/>
      <c r="J45" s="218"/>
      <c r="K45" s="218"/>
      <c r="L45" s="215"/>
      <c r="M45" s="215"/>
      <c r="N45" s="215"/>
    </row>
    <row r="46" spans="1:14" x14ac:dyDescent="0.3">
      <c r="A46" s="214"/>
      <c r="B46" s="214"/>
      <c r="C46" s="215"/>
      <c r="D46" s="220"/>
      <c r="E46" s="220"/>
      <c r="F46" s="215"/>
      <c r="G46" s="215"/>
      <c r="H46" s="215"/>
      <c r="I46" s="215"/>
      <c r="J46" s="218"/>
      <c r="K46" s="218"/>
      <c r="L46" s="215"/>
      <c r="M46" s="215"/>
      <c r="N46" s="215"/>
    </row>
    <row r="47" spans="1:14" x14ac:dyDescent="0.3">
      <c r="A47" s="221"/>
      <c r="B47" s="221"/>
      <c r="C47" s="215"/>
      <c r="D47" s="220"/>
      <c r="E47" s="220"/>
      <c r="F47" s="215"/>
      <c r="G47" s="215"/>
      <c r="H47" s="215"/>
      <c r="I47" s="215"/>
      <c r="J47" s="218"/>
      <c r="K47" s="218"/>
      <c r="L47" s="215"/>
      <c r="M47" s="215"/>
      <c r="N47" s="215"/>
    </row>
    <row r="48" spans="1:14" x14ac:dyDescent="0.3">
      <c r="A48" s="221"/>
      <c r="B48" s="221"/>
      <c r="C48" s="215"/>
      <c r="D48" s="220"/>
      <c r="E48" s="220"/>
      <c r="F48" s="215"/>
      <c r="G48" s="215"/>
      <c r="H48" s="215"/>
      <c r="I48" s="215"/>
      <c r="J48" s="218"/>
      <c r="K48" s="218"/>
      <c r="L48" s="215"/>
      <c r="M48" s="215"/>
      <c r="N48" s="215"/>
    </row>
    <row r="49" spans="1:14" x14ac:dyDescent="0.3">
      <c r="A49" s="221"/>
      <c r="B49" s="221"/>
      <c r="C49" s="215"/>
      <c r="D49" s="220"/>
      <c r="E49" s="220"/>
      <c r="F49" s="215"/>
      <c r="G49" s="215"/>
      <c r="H49" s="215"/>
      <c r="I49" s="215"/>
      <c r="J49" s="218"/>
      <c r="K49" s="218"/>
      <c r="L49" s="215"/>
      <c r="M49" s="215"/>
      <c r="N49" s="215"/>
    </row>
    <row r="50" spans="1:14" x14ac:dyDescent="0.3">
      <c r="A50" s="221"/>
      <c r="B50" s="221"/>
      <c r="C50" s="215"/>
      <c r="D50" s="220"/>
      <c r="E50" s="220"/>
      <c r="F50" s="215"/>
      <c r="G50" s="215"/>
      <c r="H50" s="215"/>
      <c r="I50" s="215"/>
      <c r="J50" s="218"/>
      <c r="K50" s="218"/>
      <c r="L50" s="215"/>
      <c r="M50" s="215"/>
      <c r="N50" s="215"/>
    </row>
    <row r="51" spans="1:14" x14ac:dyDescent="0.3">
      <c r="A51" s="221"/>
      <c r="B51" s="221"/>
      <c r="C51" s="215"/>
      <c r="D51" s="220"/>
      <c r="E51" s="220"/>
      <c r="F51" s="215"/>
      <c r="G51" s="215"/>
      <c r="H51" s="215"/>
      <c r="I51" s="215"/>
      <c r="J51" s="218"/>
      <c r="K51" s="218"/>
      <c r="L51" s="215"/>
      <c r="M51" s="215"/>
      <c r="N51" s="215"/>
    </row>
    <row r="52" spans="1:14" x14ac:dyDescent="0.3">
      <c r="A52" s="221"/>
      <c r="B52" s="221"/>
      <c r="C52" s="215"/>
      <c r="D52" s="220"/>
      <c r="E52" s="220"/>
      <c r="F52" s="215"/>
      <c r="G52" s="215"/>
      <c r="H52" s="215"/>
      <c r="I52" s="215"/>
      <c r="J52" s="218"/>
      <c r="K52" s="218"/>
      <c r="L52" s="215"/>
      <c r="M52" s="215"/>
      <c r="N52" s="215"/>
    </row>
    <row r="53" spans="1:14" x14ac:dyDescent="0.3">
      <c r="A53" s="221"/>
      <c r="B53" s="221"/>
      <c r="C53" s="215"/>
      <c r="F53" s="215"/>
      <c r="G53" s="215"/>
      <c r="H53" s="215"/>
      <c r="I53" s="215"/>
      <c r="J53" s="218"/>
      <c r="K53" s="218"/>
      <c r="L53" s="215"/>
      <c r="M53" s="215"/>
      <c r="N53" s="215"/>
    </row>
    <row r="54" spans="1:14" x14ac:dyDescent="0.3">
      <c r="A54" s="221"/>
      <c r="B54" s="221"/>
      <c r="C54" s="215"/>
      <c r="F54" s="215"/>
      <c r="G54" s="215"/>
      <c r="H54" s="215"/>
      <c r="I54" s="215"/>
      <c r="J54" s="218"/>
      <c r="K54" s="218"/>
      <c r="L54" s="215"/>
      <c r="M54" s="215"/>
      <c r="N54" s="215"/>
    </row>
    <row r="55" spans="1:14" x14ac:dyDescent="0.3">
      <c r="A55" s="221"/>
      <c r="B55" s="221"/>
      <c r="C55" s="215"/>
      <c r="F55" s="215"/>
      <c r="G55" s="215"/>
      <c r="H55" s="215"/>
      <c r="I55" s="215"/>
      <c r="J55" s="218"/>
      <c r="K55" s="218"/>
      <c r="L55" s="215"/>
      <c r="M55" s="215"/>
      <c r="N55" s="215"/>
    </row>
    <row r="56" spans="1:14" x14ac:dyDescent="0.3">
      <c r="A56" s="221"/>
      <c r="B56" s="221"/>
      <c r="C56" s="215"/>
      <c r="F56" s="215"/>
      <c r="G56" s="215"/>
      <c r="H56" s="215"/>
      <c r="I56" s="215"/>
      <c r="J56" s="218"/>
      <c r="K56" s="218"/>
      <c r="L56" s="215"/>
      <c r="M56" s="215"/>
      <c r="N56" s="215"/>
    </row>
    <row r="57" spans="1:14" x14ac:dyDescent="0.3">
      <c r="A57" s="252"/>
      <c r="F57" s="215"/>
      <c r="G57" s="215"/>
      <c r="H57" s="215"/>
      <c r="I57" s="215"/>
      <c r="J57" s="218"/>
      <c r="K57" s="218"/>
      <c r="L57" s="215"/>
      <c r="M57" s="215"/>
      <c r="N57" s="215"/>
    </row>
    <row r="58" spans="1:14" x14ac:dyDescent="0.3">
      <c r="A58" s="252"/>
      <c r="G58" s="215"/>
      <c r="H58" s="215"/>
      <c r="I58" s="215"/>
      <c r="J58" s="218"/>
      <c r="K58" s="218"/>
      <c r="L58" s="215"/>
      <c r="M58" s="215"/>
      <c r="N58" s="215"/>
    </row>
    <row r="59" spans="1:14" x14ac:dyDescent="0.3">
      <c r="A59" s="252"/>
      <c r="G59" s="215"/>
      <c r="H59" s="215"/>
      <c r="I59" s="215"/>
      <c r="J59" s="218"/>
      <c r="K59" s="218"/>
      <c r="L59" s="215"/>
    </row>
    <row r="60" spans="1:14" x14ac:dyDescent="0.3">
      <c r="A60" s="252"/>
      <c r="G60" s="215"/>
      <c r="H60" s="215"/>
      <c r="I60" s="215"/>
      <c r="J60" s="218"/>
      <c r="K60" s="218"/>
      <c r="L60" s="215"/>
    </row>
    <row r="61" spans="1:14" x14ac:dyDescent="0.3">
      <c r="A61" s="252"/>
      <c r="G61" s="215"/>
      <c r="H61" s="215"/>
      <c r="I61" s="215"/>
      <c r="J61" s="218"/>
      <c r="K61" s="218"/>
      <c r="L61" s="215"/>
    </row>
    <row r="62" spans="1:14" x14ac:dyDescent="0.3">
      <c r="A62" s="252"/>
    </row>
    <row r="63" spans="1:14" x14ac:dyDescent="0.3">
      <c r="A63" s="252"/>
    </row>
    <row r="64" spans="1:14" x14ac:dyDescent="0.3">
      <c r="A64" s="252"/>
    </row>
    <row r="65" spans="1:11" x14ac:dyDescent="0.3">
      <c r="A65" s="252"/>
    </row>
    <row r="66" spans="1:11" x14ac:dyDescent="0.3">
      <c r="A66" s="252"/>
    </row>
    <row r="67" spans="1:11" x14ac:dyDescent="0.3">
      <c r="A67" s="252"/>
      <c r="D67" s="233"/>
      <c r="E67" s="233"/>
    </row>
    <row r="68" spans="1:11" x14ac:dyDescent="0.3">
      <c r="A68" s="252"/>
      <c r="D68" s="233"/>
      <c r="E68" s="233"/>
    </row>
    <row r="69" spans="1:11" x14ac:dyDescent="0.3">
      <c r="A69" s="252"/>
      <c r="D69" s="233"/>
      <c r="E69" s="233"/>
    </row>
    <row r="70" spans="1:11" x14ac:dyDescent="0.3">
      <c r="A70" s="252"/>
      <c r="D70" s="233"/>
      <c r="E70" s="233"/>
    </row>
    <row r="71" spans="1:11" x14ac:dyDescent="0.3">
      <c r="A71" s="252"/>
      <c r="D71" s="233"/>
      <c r="E71" s="233"/>
    </row>
    <row r="72" spans="1:11" x14ac:dyDescent="0.3">
      <c r="A72" s="252"/>
    </row>
    <row r="73" spans="1:11" x14ac:dyDescent="0.3">
      <c r="A73" s="252"/>
    </row>
    <row r="74" spans="1:11" x14ac:dyDescent="0.3">
      <c r="A74" s="252"/>
    </row>
    <row r="75" spans="1:11" x14ac:dyDescent="0.3">
      <c r="A75" s="252"/>
      <c r="J75" s="233"/>
      <c r="K75" s="233"/>
    </row>
    <row r="76" spans="1:11" x14ac:dyDescent="0.3">
      <c r="J76" s="233"/>
      <c r="K76" s="233"/>
    </row>
    <row r="77" spans="1:11" x14ac:dyDescent="0.3">
      <c r="J77" s="233"/>
      <c r="K77" s="233"/>
    </row>
    <row r="78" spans="1:11" x14ac:dyDescent="0.3">
      <c r="J78" s="233"/>
      <c r="K78" s="233"/>
    </row>
    <row r="79" spans="1:11" x14ac:dyDescent="0.3">
      <c r="J79" s="233"/>
      <c r="K79" s="233"/>
    </row>
  </sheetData>
  <mergeCells count="3">
    <mergeCell ref="A5:C5"/>
    <mergeCell ref="G5:I5"/>
    <mergeCell ref="B8:B9"/>
  </mergeCells>
  <phoneticPr fontId="8" type="noConversion"/>
  <pageMargins left="0.31496062992125984" right="0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다문화가족지원센터 </vt:lpstr>
      <vt:lpstr>건강가정지원센터</vt:lpstr>
      <vt:lpstr>아이돌봄지원사업</vt:lpstr>
      <vt:lpstr>건강가정지원센터!Print_Area</vt:lpstr>
      <vt:lpstr>아이돌봄지원사업!Print_Area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2020-12-03T04:59:02Z</cp:lastPrinted>
  <dcterms:created xsi:type="dcterms:W3CDTF">2017-06-08T04:22:28Z</dcterms:created>
  <dcterms:modified xsi:type="dcterms:W3CDTF">2020-12-04T06:38:34Z</dcterms:modified>
</cp:coreProperties>
</file>